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147" lockStructure="1"/>
  <bookViews>
    <workbookView windowWidth="21600" windowHeight="975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<sst xmlns="http://schemas.openxmlformats.org/spreadsheetml/2006/main" count="306" uniqueCount="203">
  <si>
    <t>PLANILHA ORÇAMENTÁRIA</t>
  </si>
  <si>
    <t xml:space="preserve">Razão social: </t>
  </si>
  <si>
    <t xml:space="preserve">CNPJ: </t>
  </si>
  <si>
    <t>BDI (%)</t>
  </si>
  <si>
    <t>Item</t>
  </si>
  <si>
    <t>Descrição</t>
  </si>
  <si>
    <t>Unidade</t>
  </si>
  <si>
    <t>Quantidade</t>
  </si>
  <si>
    <t>Custo Unitário (sem BDI) (R$)</t>
  </si>
  <si>
    <t>Preço Unitário (com BDI) (R$)</t>
  </si>
  <si>
    <t>Preço Total (R$)</t>
  </si>
  <si>
    <t>PLENÁRIO</t>
  </si>
  <si>
    <t>1.1</t>
  </si>
  <si>
    <t>DEMOLIÇÃO</t>
  </si>
  <si>
    <t>1.1.1</t>
  </si>
  <si>
    <t>REMOÇÃO DE JANELAS, DE FORMA MANUAL, SEM REAPROVEITAMENTO.  AF_12/2017</t>
  </si>
  <si>
    <t>M2</t>
  </si>
  <si>
    <t>1.1.2</t>
  </si>
  <si>
    <t>REMOÇÃO DE PISO DE MADEIRA (ASSOALHO E BARROTE), DE FORMA MANUAL, SEM REAPROVEITAMENTO. AF_12/2017</t>
  </si>
  <si>
    <t>1.1.3</t>
  </si>
  <si>
    <t>REMOCAO DO PISO VINICULO SEMI FLEXIVEL</t>
  </si>
  <si>
    <t>1.1.4</t>
  </si>
  <si>
    <t>RETIRADA E REINSTALACAO DAS CADEIRAS DO PLENARIO</t>
  </si>
  <si>
    <t>UND</t>
  </si>
  <si>
    <t>1.1.5</t>
  </si>
  <si>
    <t>RASGO EM CONTRAPISO PARA RAMAIS/ DISTRIBUIÇÃO COM DIÂMETROS MAIORES QUE 75 MM. AF_05/2015</t>
  </si>
  <si>
    <t>M</t>
  </si>
  <si>
    <t>1.2</t>
  </si>
  <si>
    <t>REFORMA</t>
  </si>
  <si>
    <t>1.2.1</t>
  </si>
  <si>
    <t>PISO VINILICO SEMIFLEXIVEL PADRAO LISO, ESPESSURA 3,2MM, FIXADO COM COLA</t>
  </si>
  <si>
    <t>1.2.2</t>
  </si>
  <si>
    <t>TESTEIRA OU RODAPE VINILICO 6CM FIXADO COM COLA</t>
  </si>
  <si>
    <t>1.2.3</t>
  </si>
  <si>
    <t>PISO EM TABUA CORRIDA DE MADEIRA ESPESSURA 2,5CM FIXADO EM PECAS DE MADEIRA E ASSENTADO EM ARGAMASSA TRACO 1:4 (CIMENTO/AREIA)</t>
  </si>
  <si>
    <t>1.2.4</t>
  </si>
  <si>
    <t>PERFILADO DE SEÇÃO 38X76 MM PARA SUPORTE DE ELETROCALHA LISA OU PERFURADA EM AÇO GALVANIZADO, LARGURA 500 OU 800 MM E ALTURA 50 MM. AF_07/2017</t>
  </si>
  <si>
    <t>1.2.5</t>
  </si>
  <si>
    <t>FORRO EM DRYWALL, PARA AMBIENTES COMERCIAIS, INCLUSIVE ESTRUTURA DE FIXAÇÃO. AF_05/2017_P</t>
  </si>
  <si>
    <t>1.2.6</t>
  </si>
  <si>
    <t>ALVENARIA DE VEDAÇÃO DE BLOCOS CERÂMICOS FURADOS NA VERTICAL DE 9X19X39CM (ESPESSURA 9CM) DE PAREDES COM ÁREA LÍQUIDA MENOR QUE 6M² COM VÃOS E ARGAMASSA DE ASSENTAMENTO COM PREPARO MANUAL. AF_06/2014</t>
  </si>
  <si>
    <t>1.2.7</t>
  </si>
  <si>
    <t>CHAPISCO APLICADO EM ALVENARIA (SEM PRESENÇA DE VÃOS) E ESTRUTURAS DE CONCRETO DE FACHADA, COM ROLO PARA TEXTURA ACRÍLICA. ARGAMASSA TRAÇO 1:4 E EMULSÃO POLIMÉRICA (ADESIVO) COM PREPARO EM BETONEIRA 400L. AF_06/2014</t>
  </si>
  <si>
    <t>1.2.8</t>
  </si>
  <si>
    <t>EMBOÇO OU MASSA ÚNICA EM ARGAMASSA TRAÇO 1:2:8, PREPARO MANUAL, APLICADA MANUALMENTE EM PANOS DE FACHADA COM PRESENÇA DE VÃOS, ESPESSURA DE 25 MM. AF_06/2014</t>
  </si>
  <si>
    <t>PRÉDIO REFORMADO</t>
  </si>
  <si>
    <t>2.1</t>
  </si>
  <si>
    <t>DEMOLICAO</t>
  </si>
  <si>
    <t>2.1.1</t>
  </si>
  <si>
    <t>REMOÇÃO DE CHAPAS E PERFIS DE DRYWALL, DE FORMA MANUAL, SEM REAPROVEITAMENTO. AF_12/2017</t>
  </si>
  <si>
    <t>2.1.2</t>
  </si>
  <si>
    <t>DEMOLIÇÃO DE ALVENARIA DE BLOCO FURADO, DE FORMA MANUAL, SEM REAPROVEITAMENTO. AF_12/2017</t>
  </si>
  <si>
    <t>M3</t>
  </si>
  <si>
    <t>2.1.3</t>
  </si>
  <si>
    <t>DEMOLIÇÃO DE LAJES, DE FORMA MECANIZADA COM MARTELETE, SEM REAPROVEITAMENTO.  AF_12/2017</t>
  </si>
  <si>
    <t>2.1.4</t>
  </si>
  <si>
    <t>DEMOLIÇÃO DE REVESTIMENTO CERÂMICO, DE FORMA MANUAL, SEM REAPROVEITAMENTO.  AF_12/2017</t>
  </si>
  <si>
    <t>2.2</t>
  </si>
  <si>
    <t>2.2.1</t>
  </si>
  <si>
    <t>2.2.2</t>
  </si>
  <si>
    <t>PAREDE COM PLACAS DE GESSO ACARTONADO (DRYWALL), PARA USO INTERNO, COM DUAS FACES SIMPLES E ESTRUTURA METÁLICA COM GUIAS DUPLAS, SEM VÃOS. AF_06/2017_P</t>
  </si>
  <si>
    <t>2.2.3</t>
  </si>
  <si>
    <t>KIT DE PORTA DE MADEIRA PARA PINTURA, SEMI-OCA (LEVE OU MÉDIA), PADRÃO POPULAR, 90X210CM, ESPESSURA DE 3,5CM, ITENS INCLUSOS: DOBRADIÇAS, MONTAGEM E INSTALAÇÃO DO BATENTE, SEM FECHADURA - FORNECIMENTO E INSTALAÇÃO. AF_08/2015</t>
  </si>
  <si>
    <t>UN</t>
  </si>
  <si>
    <t>2.2.4</t>
  </si>
  <si>
    <t>FECHADURA DE EMBUTIR COM CILINDRO, EXTERNA, COMPLETA, ACABAMENTO PADRÃO MÉDIO, INCLUSO EXECUÇÃO DE FURO - FORNECIMENTO E INSTALAÇÃO. AF_08/2015</t>
  </si>
  <si>
    <t>2.2.5</t>
  </si>
  <si>
    <t>PONTO DE ILUMINAÇÃO RESIDENCIAL INCLUINDO INTERRUPTOR SIMPLES, CAIXA ELÉTRICA, ELETRODUTO, CABO, RASGO, QUEBRA E CHUMBAMENTO (EXCLUINDO LUMINÁRIA E LÂMPADA). AF_01/2016</t>
  </si>
  <si>
    <t>2.2.6</t>
  </si>
  <si>
    <t>PONTO DE TOMADA RESIDENCIAL INCLUINDO TOMADA 20A/250V, CAIXA ELÉTRICA, ELETRODUTO, CABO, RASGO, QUEBRA E CHUMBAMENTO. AF_01/2016</t>
  </si>
  <si>
    <t>2.2.7</t>
  </si>
  <si>
    <t>TOMADA PARA TELEFONE DE 4 POLOS PADRAO TELEBRAS - FORNECIMENTO E INSTALACAO</t>
  </si>
  <si>
    <t>2.2.8</t>
  </si>
  <si>
    <t>CONTRAPISO EM ARGAMASSA TRAÇO 1:4 (CIMENTO E AREIA), PREPARO MANUAL, APLICADO EM ÁREAS SECAS SOBRE LAJE, ADERIDO, ESPESSURA 3CM. AF_06/2014</t>
  </si>
  <si>
    <t>2.2.9</t>
  </si>
  <si>
    <t>REVESTIMENTO CERÂMICO PARA PISO COM PLACAS TIPO ESMALTADA EXTRA DE DIMENSÕES 60X60 CM APLICADA EM AMBIENTES DE ÁREA ENTRE 5 M2 E 10 M2. AF_06/2014</t>
  </si>
  <si>
    <t>2.2.10</t>
  </si>
  <si>
    <t>FORNECIMENTO E ISTALACAO DE APARELHO DE AR CONCIONADO 18000BTU</t>
  </si>
  <si>
    <t>PRÉDIO AMPLIADO</t>
  </si>
  <si>
    <t>3.1</t>
  </si>
  <si>
    <t>3.1.1</t>
  </si>
  <si>
    <t>3.1.2</t>
  </si>
  <si>
    <t>REMOCAO DE GUARDA CORPO</t>
  </si>
  <si>
    <t>3.1.3</t>
  </si>
  <si>
    <t>REMOCAO DE CORRIMAO</t>
  </si>
  <si>
    <t>3.1.4</t>
  </si>
  <si>
    <t>REMOCAO DE VIDRO COMUM</t>
  </si>
  <si>
    <t>3.1.5</t>
  </si>
  <si>
    <t>3.1.6</t>
  </si>
  <si>
    <t>3.1.7</t>
  </si>
  <si>
    <t>REMOÇÃO DE PORTAS, DE FORMA MANUAL, SEM REAPROVEITAMENTO. AF_12/2017</t>
  </si>
  <si>
    <t>3.2</t>
  </si>
  <si>
    <t>3.2.1</t>
  </si>
  <si>
    <t>3.2.2</t>
  </si>
  <si>
    <t>CORRIMAO EM TUBO ACO GALVANIZADO 2 1/2" COM BRACADEIRA</t>
  </si>
  <si>
    <t>3.2.3</t>
  </si>
  <si>
    <t>GUARDA-CORPO COM CORRIMAO EM TUBO DE ACO GALVANIZADO 1 1/2"</t>
  </si>
  <si>
    <t>3.2.4</t>
  </si>
  <si>
    <t>REVESTIMENTO CERÂMICO PARA PISO COM PLACAS TIPO PORCELANATO DE DIMENSÕES 60X60 CM APLICADA EM AMBIENTES DE ÁREA MENOR QUE 5 M². AF_06/2014</t>
  </si>
  <si>
    <t>3.2.5</t>
  </si>
  <si>
    <t>SOLEIRA EM GRANITO, POLIDO, TIPO ANDORINHA/ QUARTZ/ CASTELO/ CORUMBA OU OUTROS EQUIVALENTES DA REGIAO, L= *15* CM, E= *2,0* CM</t>
  </si>
  <si>
    <t>3.2.6</t>
  </si>
  <si>
    <t>IMPERMEABILIZACAO DE SUPERFICIE COM MANTA ASFALTICA (COM POLIMEROS TIPO APP), E=4 MM</t>
  </si>
  <si>
    <t>3.2.7</t>
  </si>
  <si>
    <t>(COMPOSIÇÃO REPRESENTATIVA) DO SERVIÇO DE CONTRAPISO EM ARGAMASSA TRAÇO 1:4 (CIM E AREIA), EM BETONEIRA 400 L, ESPESSURA 4 CM ÁREAS SECAS E AREAS MOLHADAS SOBRE LAJE E 3 CM ÁREAS MOLHADAS SOBRE IMPERMEABILIZAÇÃO, PARA EDIFICAÇÃO HABITACIONAL MULTIFAMILIAR (PRÉDIO). AF_11/2014</t>
  </si>
  <si>
    <t>3.2.8</t>
  </si>
  <si>
    <t>RODAPE EM POLIESTIRENO, BRANCO, H = *5* CM, E = *1,5* CM</t>
  </si>
  <si>
    <t>3.2.9</t>
  </si>
  <si>
    <t>3.2.10</t>
  </si>
  <si>
    <t>ELETRODUTO FLEXÍVEL CORRUGADO, PVC, DN 32 MM (1"), PARA CIRCUITOS TERMINAIS, INSTALADO EM FORRO - FORNECIMENTO E INSTALAÇÃO.  AF_12/2015</t>
  </si>
  <si>
    <t>3.2.11</t>
  </si>
  <si>
    <t>MANUTENCAO DA FACHADA DE PELE DE VIDRO COM RETIRADA DA VEDACAO EXISTENTE APLICANDO NOVA</t>
  </si>
  <si>
    <t>3.2.12</t>
  </si>
  <si>
    <t>MANUTENCAO DOS VAZOS E LAVATORIOS</t>
  </si>
  <si>
    <t>3.2.13</t>
  </si>
  <si>
    <t>Bomba Dagua Pressurizadora 25/11-245w 220</t>
  </si>
  <si>
    <t>3.2.14</t>
  </si>
  <si>
    <t>PISO MARMORE BRANCO ASSENTADO SOBRE ARGAMASSA TRACO 1:4 (CIMENTO/AREIA)</t>
  </si>
  <si>
    <t>PINTURA</t>
  </si>
  <si>
    <t>4.1</t>
  </si>
  <si>
    <t>PINTURA INTERNA</t>
  </si>
  <si>
    <t>4.1.1</t>
  </si>
  <si>
    <t>APLICAÇÃO E LIXAMENTO DE MASSA LÁTEX EM TETO, UMA DEMÃO. AF_06/2014</t>
  </si>
  <si>
    <t>4.1.2</t>
  </si>
  <si>
    <t>APLICAÇÃO E LIXAMENTO DE MASSA LÁTEX EM PAREDES, UMA DEMÃO. AF_06/2014</t>
  </si>
  <si>
    <t>4.1.3</t>
  </si>
  <si>
    <t>APLICAÇÃO DE FUNDO SELADOR LÁTEX PVA EM TETO, UMA DEMÃO. AF_06/2014</t>
  </si>
  <si>
    <t>4.1.4</t>
  </si>
  <si>
    <t>APLICAÇÃO DE FUNDO SELADOR LÁTEX PVA EM PAREDES, UMA DEMÃO. AF_06/2014</t>
  </si>
  <si>
    <t>4.1.5</t>
  </si>
  <si>
    <t>APLICAÇÃO MANUAL DE PINTURA COM TINTA LÁTEX ACRÍLICA EM TETO, DUAS DEMÃOS. AF_06/2014</t>
  </si>
  <si>
    <t>4.1.6</t>
  </si>
  <si>
    <t>APLICAÇÃO MANUAL DE PINTURA COM TINTA LÁTEX ACRÍLICA EM PAREDES, DUAS DEMÃOS. AF_06/2014</t>
  </si>
  <si>
    <t>4.2</t>
  </si>
  <si>
    <t>PINTURA EXTERNA</t>
  </si>
  <si>
    <t>4.2.1</t>
  </si>
  <si>
    <t>LIMPEZA DE REVESTIMENTO EM PAREDE C/ SOLUCAO DE ACIDO MURIATICO/AMONIA</t>
  </si>
  <si>
    <t>4.2.2</t>
  </si>
  <si>
    <t>ADESIVO ESTRUTURAL A BASE DE RESINA EPOXI PARA INJECAO EM TRINCAS, BICOMPONENTE, BAIXA VISCOSIDADE</t>
  </si>
  <si>
    <t>KG</t>
  </si>
  <si>
    <t>4.2.3</t>
  </si>
  <si>
    <t>SILICONE ACETICO USO GERAL INCOLOR 280 G</t>
  </si>
  <si>
    <t>4.2.4</t>
  </si>
  <si>
    <t>APLICAÇÃO MANUAL DE TINTA LÁTEX ACRÍLICA EM SUPERFÍCIES EXTERNAS DE SACADA DE EDIFÍCIOS DE MÚLTIPLOS PAVIMENTOS, DUAS DEMÃOS. AF_11/2016</t>
  </si>
  <si>
    <t>4.2.5</t>
  </si>
  <si>
    <t>APLICAÇÃO MANUAL DE PINTURA COM TINTA TEXTURIZADA ACRÍLICA EM SUPERFÍCIES EXTERNAS DE SACADA DE EDIFÍCIOS DE MÚLTIPLOS PAVIMENTOS, UMA COR. AF_06/2014</t>
  </si>
  <si>
    <t>4.2.6</t>
  </si>
  <si>
    <t>PINTURA PARA TELHAS DE ALUMINIO COM TINTA ESMALTE AUTOMOTIVA</t>
  </si>
  <si>
    <t>DRENOS E IMPERMEABILIZACAO</t>
  </si>
  <si>
    <t>5.1</t>
  </si>
  <si>
    <t>5.1.1</t>
  </si>
  <si>
    <t>ESCAVAÇÃO MANUAL DE VALAS. AF_03/2016</t>
  </si>
  <si>
    <t>5.1.2</t>
  </si>
  <si>
    <t>REATERRO MANUAL DE VALAS COM COMPACTAÇÃO MECANIZADA. AF_04/2016</t>
  </si>
  <si>
    <t>5.1.3</t>
  </si>
  <si>
    <t>EXECUCAO DE DRENO COM TUBOS DE PVC CORRUGADO FLEXIVEL PERFURADO - DN 100</t>
  </si>
  <si>
    <t>5.1.4</t>
  </si>
  <si>
    <t>5.1.5</t>
  </si>
  <si>
    <t>CAIXA DE PASSAGEM 60X60X70 FUNDO BRITA COM TAMPA</t>
  </si>
  <si>
    <t xml:space="preserve">GARAGEM </t>
  </si>
  <si>
    <t>6.1</t>
  </si>
  <si>
    <t>DEMOLIÇÃO - EQUÍVOCO DA PLANILHA - NÃO PREENCHER</t>
  </si>
  <si>
    <t>6.2</t>
  </si>
  <si>
    <t>6.2.1</t>
  </si>
  <si>
    <t>CALHA EM CHAPA DE AÇO GALVANIZADO NÚMERO 24, DESENVOLVIMENTO DE 50 CM, INCLUSO TRANSPORTE VERTICAL. AF_06/2016</t>
  </si>
  <si>
    <t>6.2.2</t>
  </si>
  <si>
    <t>RUFO EM CHAPA DE AÇO GALVANIZADO NÚMERO 24, CORTE DE 25 CM, INCLUSO TRANSPORTE VERTICAL. AF_06/2016</t>
  </si>
  <si>
    <t>RAMPA GARAGEM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</si>
  <si>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</si>
  <si>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</si>
  <si>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</si>
  <si>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</si>
  <si>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</si>
  <si>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</si>
  <si>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</si>
  <si>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</si>
  <si>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</si>
  <si>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</si>
  <si>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REATERRO MANUAL APILOADO COM SOQUETE. AF_10/2017</t>
  </si>
  <si>
    <t>PREVENÇÃO DE INCENDIO</t>
  </si>
  <si>
    <t>8.1</t>
  </si>
  <si>
    <t>8.1.1</t>
  </si>
  <si>
    <t>PLACA DE OBRA (PARA CONSTRUCAO CIVIL) EM CHAPA GALVANIZADA
*N. 22*, DE *2,0 X 1,125* M</t>
  </si>
  <si>
    <t>8.1.2</t>
  </si>
  <si>
    <t>LUMINARIA DE EMERGENCIA 30 LEDS, POTENCIA 2 W, BATERIA DE LITIO, AUTONOMIA DE 6 HORAS</t>
  </si>
  <si>
    <t>8.1.3</t>
  </si>
  <si>
    <t>PLACA DE SINALIZACAO DE SEGURANCA CONTRA INCENDIO, FOTOLUMINESCENTE, QUADRADA, *14 X 14* CM, EM PVC *2* MM ANTI- CHAMAS (SIMBOLOS, CORES E PICTOGRAMAS CONFORME NBR 13434)</t>
  </si>
  <si>
    <t>8.1.4</t>
  </si>
  <si>
    <t>PLACA DE SINALIZACAO DE SEGURANCA CONTRA INCENDIO, FOTOLUMINESCENTE, QUADRADA, *20 X 20* CM, EM PVC *2* MM ANTI- CHAMAS (SIMBOLOS, CORES E PICTOGRAMAS CONFORME NBR 13434)</t>
  </si>
  <si>
    <t>8.1.5</t>
  </si>
  <si>
    <t>PLACA DE SINALIZACAO DE SEGURANCA CONTRA INCENDIO, FOTOLUMINESCENTE, RETANGULAR, *13 X 26* CM, EM PVC *2* MM ANTI- CHAMAS (SIMBOLOS, CORES E PICTOGRAMAS CONFORME NBR 13434)</t>
  </si>
  <si>
    <t>8.1.6</t>
  </si>
  <si>
    <t>PLACA DE SINALIZACAO DE SEGURANCA CONTRA INCENDIO, FOTOLUMINESCENTE, RETANGULAR, *20 X 40* CM, EM PVC *2* MM ANTI- CHAMAS (SIMBOLOS, CORES E PICTOGRAMAS CONFORME NBR 13434)</t>
  </si>
  <si>
    <t>8.1.7</t>
  </si>
  <si>
    <t>8.1.8</t>
  </si>
  <si>
    <t>LUMINARIA REFLETOR HOLOFOTE 50W LED RGB COLORIDO BIVOLT A PROVA DE AGUA</t>
  </si>
  <si>
    <t>8.1.9</t>
  </si>
  <si>
    <t>SENSOR DE PRESENCA BIVOLT DE PAREDE COM FOTOCELULA PARA QUALQUER TIPO DE LAMPADA POTENCIA MAXIMA *1000* W, USO INTERNO</t>
  </si>
  <si>
    <t>8.1.10</t>
  </si>
  <si>
    <t>SERVIÇOS DE DESMONTAGEM, TRANSPORTE E MONTAGEM DE MOVES PARA PINTURA E MUDANÇA DE LAYOUT DOS AMBIENTES INTERNOS DA CAMARA</t>
  </si>
  <si>
    <t>VALOR GLOBAL</t>
  </si>
  <si>
    <t>NOME E ASSINATURA DO REPRESENTANTE</t>
  </si>
  <si>
    <t>LOCAL E DATA</t>
  </si>
</sst>
</file>

<file path=xl/styles.xml><?xml version="1.0" encoding="utf-8"?>
<styleSheet xmlns="http://schemas.openxmlformats.org/spreadsheetml/2006/main">
  <numFmts count="9">
    <numFmt numFmtId="176" formatCode="_-&quot;R$&quot;* #,##0.00_-;\-&quot;R$&quot;* #,##0.00_-;_-&quot;R$&quot;* &quot;-&quot;??_-;_-@_-"/>
    <numFmt numFmtId="177" formatCode="_-* #,##0_-;\-* #,##0_-;_-* &quot;-&quot;_-;_-@_-"/>
    <numFmt numFmtId="178" formatCode="_-&quot;R$&quot;* #,##0_-;\-&quot;R$&quot;* #,##0_-;_-&quot;R$&quot;* &quot;-&quot;_-;_-@_-"/>
    <numFmt numFmtId="179" formatCode="_-* #,##0.00_-;\-* #,##0.00_-;_-* &quot;-&quot;??_-;_-@_-"/>
    <numFmt numFmtId="180" formatCode="#,##0;#,##0"/>
    <numFmt numFmtId="181" formatCode="#,##0.00;#,##0.00"/>
    <numFmt numFmtId="182" formatCode="_-* #,##0.00_-;\-* #,##0.00_-;_-* &quot;-&quot;??.0_-;_-@_-"/>
    <numFmt numFmtId="183" formatCode="###0.00;###0.00"/>
    <numFmt numFmtId="184" formatCode="0.00_ "/>
  </numFmts>
  <fonts count="33">
    <font>
      <sz val="10"/>
      <color rgb="FF000000"/>
      <name val="Times New Roman"/>
      <charset val="204"/>
    </font>
    <font>
      <sz val="7"/>
      <color rgb="FF000000"/>
      <name val="Arial"/>
      <charset val="204"/>
    </font>
    <font>
      <b/>
      <sz val="8"/>
      <color rgb="FF000000"/>
      <name val="Arial"/>
      <charset val="204"/>
    </font>
    <font>
      <b/>
      <sz val="10"/>
      <color rgb="FF000000"/>
      <name val="Arial"/>
      <charset val="204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sz val="12"/>
      <color rgb="FF000000"/>
      <name val="Arial"/>
      <charset val="204"/>
    </font>
    <font>
      <sz val="8"/>
      <color rgb="FF000000"/>
      <name val="Arial"/>
      <charset val="204"/>
    </font>
    <font>
      <b/>
      <sz val="7"/>
      <name val="Arial"/>
      <charset val="134"/>
    </font>
    <font>
      <b/>
      <sz val="8"/>
      <name val="Arial"/>
      <charset val="134"/>
    </font>
    <font>
      <b/>
      <sz val="8"/>
      <color rgb="FF000000"/>
      <name val="Arial"/>
      <charset val="134"/>
    </font>
    <font>
      <sz val="8"/>
      <color rgb="FF000000"/>
      <name val="Arial"/>
      <charset val="134"/>
    </font>
    <font>
      <sz val="8"/>
      <name val="Arial"/>
      <charset val="134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4BD"/>
        <bgColor indexed="64"/>
      </patternFill>
    </fill>
    <fill>
      <patternFill patternType="solid">
        <fgColor rgb="FF95959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8" borderId="9" applyNumberFormat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7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6" borderId="6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4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81" fontId="10" fillId="3" borderId="1" xfId="0" applyNumberFormat="1" applyFont="1" applyFill="1" applyBorder="1" applyAlignment="1">
      <alignment horizontal="center" vertical="center" wrapText="1"/>
    </xf>
    <xf numFmtId="180" fontId="10" fillId="4" borderId="1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81" fontId="10" fillId="4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83" fontId="11" fillId="0" borderId="1" xfId="0" applyNumberFormat="1" applyFont="1" applyFill="1" applyBorder="1" applyAlignment="1">
      <alignment horizontal="center" vertical="center" wrapText="1"/>
    </xf>
    <xf numFmtId="179" fontId="11" fillId="2" borderId="1" xfId="1" applyFont="1" applyFill="1" applyBorder="1" applyAlignment="1" applyProtection="1">
      <alignment horizontal="center" vertical="center" wrapText="1"/>
      <protection locked="0"/>
    </xf>
    <xf numFmtId="179" fontId="11" fillId="0" borderId="1" xfId="1" applyFont="1" applyFill="1" applyBorder="1" applyAlignment="1">
      <alignment horizontal="center" vertical="center" wrapText="1"/>
    </xf>
    <xf numFmtId="179" fontId="11" fillId="0" borderId="0" xfId="1" applyFont="1" applyFill="1" applyBorder="1" applyAlignment="1">
      <alignment horizontal="center" vertical="center" wrapText="1"/>
    </xf>
    <xf numFmtId="179" fontId="10" fillId="4" borderId="1" xfId="1" applyFont="1" applyFill="1" applyBorder="1" applyAlignment="1">
      <alignment horizontal="center" vertical="center" wrapText="1"/>
    </xf>
    <xf numFmtId="179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179" fontId="10" fillId="3" borderId="1" xfId="1" applyFont="1" applyFill="1" applyBorder="1" applyAlignment="1">
      <alignment horizontal="center" vertical="center" wrapText="1"/>
    </xf>
    <xf numFmtId="182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84" fontId="1" fillId="0" borderId="0" xfId="0" applyNumberFormat="1" applyFont="1" applyFill="1" applyBorder="1" applyAlignment="1">
      <alignment horizontal="left" vertical="top"/>
    </xf>
    <xf numFmtId="184" fontId="4" fillId="0" borderId="0" xfId="0" applyNumberFormat="1" applyFont="1" applyFill="1" applyBorder="1" applyAlignment="1">
      <alignment horizontal="left" vertical="top"/>
    </xf>
    <xf numFmtId="181" fontId="11" fillId="0" borderId="1" xfId="0" applyNumberFormat="1" applyFont="1" applyFill="1" applyBorder="1" applyAlignment="1">
      <alignment horizontal="center" vertical="center" wrapText="1"/>
    </xf>
    <xf numFmtId="179" fontId="9" fillId="4" borderId="5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182" fontId="3" fillId="0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top"/>
      <protection locked="0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9" defaultPivotStyle="PivotStyleLight16"/>
  <colors>
    <mruColors>
      <color rgb="00F2F4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"/>
  <sheetViews>
    <sheetView tabSelected="1" zoomScale="85" zoomScaleNormal="85" workbookViewId="0">
      <selection activeCell="A2" sqref="A2:G2"/>
    </sheetView>
  </sheetViews>
  <sheetFormatPr defaultColWidth="9" defaultRowHeight="12.75"/>
  <cols>
    <col min="1" max="1" width="6.33333333333333" style="5" customWidth="1"/>
    <col min="2" max="2" width="67.6888888888889" style="5" customWidth="1"/>
    <col min="3" max="3" width="10.1333333333333" style="6" customWidth="1"/>
    <col min="4" max="4" width="13.4555555555556" style="6" customWidth="1"/>
    <col min="5" max="5" width="12.6777777777778" style="6" customWidth="1"/>
    <col min="6" max="6" width="12.3" style="6" customWidth="1"/>
    <col min="7" max="7" width="14.6222222222222" style="6" customWidth="1"/>
    <col min="8" max="8" width="10.5" style="5" hidden="1" customWidth="1"/>
    <col min="9" max="9" width="11.5" style="5"/>
    <col min="10" max="10" width="15.1666666666667" style="5"/>
    <col min="11" max="16384" width="9" style="5"/>
  </cols>
  <sheetData>
    <row r="1" ht="15.75" spans="1:7">
      <c r="A1" s="7" t="s">
        <v>0</v>
      </c>
      <c r="B1" s="7"/>
      <c r="C1" s="7"/>
      <c r="D1" s="7"/>
      <c r="E1" s="7"/>
      <c r="F1" s="7"/>
      <c r="G1" s="7"/>
    </row>
    <row r="2" ht="15" spans="1:7">
      <c r="A2" s="8" t="s">
        <v>1</v>
      </c>
      <c r="B2" s="8"/>
      <c r="C2" s="8"/>
      <c r="D2" s="8"/>
      <c r="E2" s="8"/>
      <c r="F2" s="8"/>
      <c r="G2" s="8"/>
    </row>
    <row r="3" ht="15" spans="1:7">
      <c r="A3" s="8" t="s">
        <v>2</v>
      </c>
      <c r="B3" s="8"/>
      <c r="C3" s="8"/>
      <c r="D3" s="8"/>
      <c r="E3" s="8"/>
      <c r="F3" s="8"/>
      <c r="G3" s="8"/>
    </row>
    <row r="4" spans="1:7">
      <c r="A4" s="9"/>
      <c r="B4" s="9"/>
      <c r="C4" s="9"/>
      <c r="D4" s="9"/>
      <c r="E4" s="9"/>
      <c r="F4" s="10" t="s">
        <v>3</v>
      </c>
      <c r="G4" s="11"/>
    </row>
    <row r="5" s="1" customFormat="1" ht="18" spans="1:9">
      <c r="A5" s="12" t="s">
        <v>4</v>
      </c>
      <c r="B5" s="13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I5" s="39"/>
    </row>
    <row r="6" s="2" customFormat="1" ht="11.25" spans="1:7">
      <c r="A6" s="14">
        <v>1</v>
      </c>
      <c r="B6" s="15" t="s">
        <v>11</v>
      </c>
      <c r="C6" s="16"/>
      <c r="D6" s="16"/>
      <c r="E6" s="16"/>
      <c r="F6" s="17"/>
      <c r="G6" s="18">
        <f>SUM(G7,G13)</f>
        <v>0</v>
      </c>
    </row>
    <row r="7" spans="1:7">
      <c r="A7" s="19" t="s">
        <v>12</v>
      </c>
      <c r="B7" s="20" t="s">
        <v>13</v>
      </c>
      <c r="C7" s="21"/>
      <c r="D7" s="21"/>
      <c r="E7" s="21"/>
      <c r="F7" s="22"/>
      <c r="G7" s="23">
        <f>SUM(G8:G12)</f>
        <v>0</v>
      </c>
    </row>
    <row r="8" ht="22.5" spans="1:9">
      <c r="A8" s="24" t="s">
        <v>14</v>
      </c>
      <c r="B8" s="25" t="s">
        <v>15</v>
      </c>
      <c r="C8" s="26" t="s">
        <v>16</v>
      </c>
      <c r="D8" s="27">
        <v>1.65</v>
      </c>
      <c r="E8" s="28"/>
      <c r="F8" s="29">
        <f>ROUND(H8,2)</f>
        <v>0</v>
      </c>
      <c r="G8" s="29">
        <f>D8*F8</f>
        <v>0</v>
      </c>
      <c r="H8" s="30">
        <f>(E8*$G$4)+E8</f>
        <v>0</v>
      </c>
      <c r="I8" s="40"/>
    </row>
    <row r="9" ht="22.5" spans="1:9">
      <c r="A9" s="24" t="s">
        <v>17</v>
      </c>
      <c r="B9" s="25" t="s">
        <v>18</v>
      </c>
      <c r="C9" s="26" t="s">
        <v>16</v>
      </c>
      <c r="D9" s="27">
        <v>2</v>
      </c>
      <c r="E9" s="28"/>
      <c r="F9" s="29">
        <f>ROUND(H9,2)</f>
        <v>0</v>
      </c>
      <c r="G9" s="29">
        <f t="shared" ref="G9:G14" si="0">D9*F9</f>
        <v>0</v>
      </c>
      <c r="H9" s="30">
        <f>(E9*$G$4)+E9</f>
        <v>0</v>
      </c>
      <c r="I9" s="40"/>
    </row>
    <row r="10" spans="1:9">
      <c r="A10" s="24" t="s">
        <v>19</v>
      </c>
      <c r="B10" s="25" t="s">
        <v>20</v>
      </c>
      <c r="C10" s="26" t="s">
        <v>16</v>
      </c>
      <c r="D10" s="27">
        <v>240.4</v>
      </c>
      <c r="E10" s="28"/>
      <c r="F10" s="29">
        <f>ROUND(H10,2)</f>
        <v>0</v>
      </c>
      <c r="G10" s="29">
        <f t="shared" si="0"/>
        <v>0</v>
      </c>
      <c r="H10" s="30">
        <f>(E10*$G$4)+E10</f>
        <v>0</v>
      </c>
      <c r="I10" s="40"/>
    </row>
    <row r="11" spans="1:9">
      <c r="A11" s="24" t="s">
        <v>21</v>
      </c>
      <c r="B11" s="25" t="s">
        <v>22</v>
      </c>
      <c r="C11" s="26" t="s">
        <v>23</v>
      </c>
      <c r="D11" s="27">
        <v>124</v>
      </c>
      <c r="E11" s="28"/>
      <c r="F11" s="29">
        <f>ROUND(H11,2)</f>
        <v>0</v>
      </c>
      <c r="G11" s="29">
        <f t="shared" si="0"/>
        <v>0</v>
      </c>
      <c r="H11" s="30">
        <f>(E11*$G$4)+E11</f>
        <v>0</v>
      </c>
      <c r="I11" s="40"/>
    </row>
    <row r="12" ht="22.5" spans="1:9">
      <c r="A12" s="24" t="s">
        <v>24</v>
      </c>
      <c r="B12" s="25" t="s">
        <v>25</v>
      </c>
      <c r="C12" s="26" t="s">
        <v>26</v>
      </c>
      <c r="D12" s="27">
        <v>60</v>
      </c>
      <c r="E12" s="28"/>
      <c r="F12" s="29">
        <f>ROUND(H12,2)</f>
        <v>0</v>
      </c>
      <c r="G12" s="29">
        <f t="shared" si="0"/>
        <v>0</v>
      </c>
      <c r="H12" s="30">
        <f>(E12*$G$4)+E12</f>
        <v>0</v>
      </c>
      <c r="I12" s="40"/>
    </row>
    <row r="13" spans="1:8">
      <c r="A13" s="19" t="s">
        <v>27</v>
      </c>
      <c r="B13" s="20" t="s">
        <v>28</v>
      </c>
      <c r="C13" s="21"/>
      <c r="D13" s="21"/>
      <c r="E13" s="21"/>
      <c r="F13" s="22"/>
      <c r="G13" s="31">
        <f>SUM(G14:G21)</f>
        <v>0</v>
      </c>
      <c r="H13" s="30">
        <f>(E13*$G$4)+E13</f>
        <v>0</v>
      </c>
    </row>
    <row r="14" ht="22.5" spans="1:8">
      <c r="A14" s="24" t="s">
        <v>29</v>
      </c>
      <c r="B14" s="25" t="s">
        <v>30</v>
      </c>
      <c r="C14" s="26" t="s">
        <v>16</v>
      </c>
      <c r="D14" s="27">
        <v>240.4</v>
      </c>
      <c r="E14" s="32"/>
      <c r="F14" s="29">
        <f>ROUND(H14,2)</f>
        <v>0</v>
      </c>
      <c r="G14" s="29">
        <f>D14*F14</f>
        <v>0</v>
      </c>
      <c r="H14" s="30">
        <f>(E14*$G$4)+E14</f>
        <v>0</v>
      </c>
    </row>
    <row r="15" spans="1:8">
      <c r="A15" s="24" t="s">
        <v>31</v>
      </c>
      <c r="B15" s="25" t="s">
        <v>32</v>
      </c>
      <c r="C15" s="26" t="s">
        <v>26</v>
      </c>
      <c r="D15" s="27">
        <v>86.2</v>
      </c>
      <c r="E15" s="32"/>
      <c r="F15" s="29">
        <f t="shared" ref="F15:F38" si="1">ROUND(H15,2)</f>
        <v>0</v>
      </c>
      <c r="G15" s="29">
        <f t="shared" ref="G15:G21" si="2">D15*F15</f>
        <v>0</v>
      </c>
      <c r="H15" s="30">
        <f>(E15*$G$4)+E15</f>
        <v>0</v>
      </c>
    </row>
    <row r="16" ht="22.5" spans="1:8">
      <c r="A16" s="24" t="s">
        <v>33</v>
      </c>
      <c r="B16" s="25" t="s">
        <v>34</v>
      </c>
      <c r="C16" s="26" t="s">
        <v>16</v>
      </c>
      <c r="D16" s="27">
        <v>2</v>
      </c>
      <c r="E16" s="32"/>
      <c r="F16" s="29">
        <f t="shared" si="1"/>
        <v>0</v>
      </c>
      <c r="G16" s="29">
        <f t="shared" si="2"/>
        <v>0</v>
      </c>
      <c r="H16" s="30">
        <f>(E16*$G$4)+E16</f>
        <v>0</v>
      </c>
    </row>
    <row r="17" ht="33.75" spans="1:8">
      <c r="A17" s="24" t="s">
        <v>35</v>
      </c>
      <c r="B17" s="25" t="s">
        <v>36</v>
      </c>
      <c r="C17" s="26" t="s">
        <v>26</v>
      </c>
      <c r="D17" s="27">
        <v>60</v>
      </c>
      <c r="E17" s="32"/>
      <c r="F17" s="29">
        <f t="shared" si="1"/>
        <v>0</v>
      </c>
      <c r="G17" s="29">
        <f t="shared" si="2"/>
        <v>0</v>
      </c>
      <c r="H17" s="30">
        <f t="shared" ref="H17:H48" si="3">(E17*$G$4)+E17</f>
        <v>0</v>
      </c>
    </row>
    <row r="18" ht="22.5" spans="1:8">
      <c r="A18" s="24" t="s">
        <v>37</v>
      </c>
      <c r="B18" s="25" t="s">
        <v>38</v>
      </c>
      <c r="C18" s="26" t="s">
        <v>16</v>
      </c>
      <c r="D18" s="27">
        <v>30</v>
      </c>
      <c r="E18" s="32"/>
      <c r="F18" s="29">
        <f t="shared" si="1"/>
        <v>0</v>
      </c>
      <c r="G18" s="29">
        <f t="shared" si="2"/>
        <v>0</v>
      </c>
      <c r="H18" s="30">
        <f t="shared" si="3"/>
        <v>0</v>
      </c>
    </row>
    <row r="19" ht="45" spans="1:8">
      <c r="A19" s="24" t="s">
        <v>39</v>
      </c>
      <c r="B19" s="25" t="s">
        <v>40</v>
      </c>
      <c r="C19" s="26" t="s">
        <v>16</v>
      </c>
      <c r="D19" s="27">
        <v>3.3</v>
      </c>
      <c r="E19" s="32"/>
      <c r="F19" s="29">
        <f t="shared" si="1"/>
        <v>0</v>
      </c>
      <c r="G19" s="29">
        <f t="shared" si="2"/>
        <v>0</v>
      </c>
      <c r="H19" s="30">
        <f t="shared" si="3"/>
        <v>0</v>
      </c>
    </row>
    <row r="20" ht="45" spans="1:8">
      <c r="A20" s="24" t="s">
        <v>41</v>
      </c>
      <c r="B20" s="25" t="s">
        <v>42</v>
      </c>
      <c r="C20" s="26" t="s">
        <v>16</v>
      </c>
      <c r="D20" s="27">
        <v>3.3</v>
      </c>
      <c r="E20" s="32"/>
      <c r="F20" s="29">
        <f t="shared" si="1"/>
        <v>0</v>
      </c>
      <c r="G20" s="29">
        <f t="shared" si="2"/>
        <v>0</v>
      </c>
      <c r="H20" s="30">
        <f t="shared" si="3"/>
        <v>0</v>
      </c>
    </row>
    <row r="21" ht="33.75" spans="1:8">
      <c r="A21" s="24" t="s">
        <v>43</v>
      </c>
      <c r="B21" s="25" t="s">
        <v>44</v>
      </c>
      <c r="C21" s="26" t="s">
        <v>16</v>
      </c>
      <c r="D21" s="27">
        <v>3.3</v>
      </c>
      <c r="E21" s="32"/>
      <c r="F21" s="29">
        <f t="shared" si="1"/>
        <v>0</v>
      </c>
      <c r="G21" s="29">
        <f t="shared" si="2"/>
        <v>0</v>
      </c>
      <c r="H21" s="30">
        <f t="shared" si="3"/>
        <v>0</v>
      </c>
    </row>
    <row r="22" s="3" customFormat="1" spans="1:8">
      <c r="A22" s="33">
        <v>2</v>
      </c>
      <c r="B22" s="15" t="s">
        <v>45</v>
      </c>
      <c r="C22" s="16"/>
      <c r="D22" s="16"/>
      <c r="E22" s="16"/>
      <c r="F22" s="17"/>
      <c r="G22" s="34">
        <f>SUM(G23,G28)</f>
        <v>0</v>
      </c>
      <c r="H22" s="30">
        <f t="shared" si="3"/>
        <v>0</v>
      </c>
    </row>
    <row r="23" s="3" customFormat="1" spans="1:8">
      <c r="A23" s="19" t="s">
        <v>46</v>
      </c>
      <c r="B23" s="20" t="s">
        <v>47</v>
      </c>
      <c r="C23" s="21"/>
      <c r="D23" s="21"/>
      <c r="E23" s="21"/>
      <c r="F23" s="22"/>
      <c r="G23" s="31">
        <f>SUM(G24:G27)</f>
        <v>0</v>
      </c>
      <c r="H23" s="30">
        <f t="shared" si="3"/>
        <v>0</v>
      </c>
    </row>
    <row r="24" ht="22.5" spans="1:8">
      <c r="A24" s="24" t="s">
        <v>48</v>
      </c>
      <c r="B24" s="25" t="s">
        <v>49</v>
      </c>
      <c r="C24" s="26" t="s">
        <v>16</v>
      </c>
      <c r="D24" s="27">
        <v>75.11</v>
      </c>
      <c r="E24" s="35"/>
      <c r="F24" s="29">
        <f t="shared" si="1"/>
        <v>0</v>
      </c>
      <c r="G24" s="29">
        <f t="shared" ref="G24:G30" si="4">D24*F24</f>
        <v>0</v>
      </c>
      <c r="H24" s="30">
        <f t="shared" si="3"/>
        <v>0</v>
      </c>
    </row>
    <row r="25" ht="22.5" spans="1:8">
      <c r="A25" s="24" t="s">
        <v>50</v>
      </c>
      <c r="B25" s="25" t="s">
        <v>51</v>
      </c>
      <c r="C25" s="26" t="s">
        <v>52</v>
      </c>
      <c r="D25" s="27">
        <v>1</v>
      </c>
      <c r="E25" s="35"/>
      <c r="F25" s="29">
        <f t="shared" si="1"/>
        <v>0</v>
      </c>
      <c r="G25" s="29">
        <f t="shared" si="4"/>
        <v>0</v>
      </c>
      <c r="H25" s="30">
        <f t="shared" si="3"/>
        <v>0</v>
      </c>
    </row>
    <row r="26" ht="22.5" spans="1:8">
      <c r="A26" s="24" t="s">
        <v>53</v>
      </c>
      <c r="B26" s="25" t="s">
        <v>54</v>
      </c>
      <c r="C26" s="26" t="s">
        <v>52</v>
      </c>
      <c r="D26" s="27">
        <v>1</v>
      </c>
      <c r="E26" s="35"/>
      <c r="F26" s="29">
        <f t="shared" si="1"/>
        <v>0</v>
      </c>
      <c r="G26" s="29">
        <f t="shared" si="4"/>
        <v>0</v>
      </c>
      <c r="H26" s="30">
        <f t="shared" si="3"/>
        <v>0</v>
      </c>
    </row>
    <row r="27" ht="22.5" spans="1:8">
      <c r="A27" s="24" t="s">
        <v>55</v>
      </c>
      <c r="B27" s="25" t="s">
        <v>56</v>
      </c>
      <c r="C27" s="26" t="s">
        <v>16</v>
      </c>
      <c r="D27" s="27">
        <v>6.15</v>
      </c>
      <c r="E27" s="35"/>
      <c r="F27" s="29">
        <f t="shared" si="1"/>
        <v>0</v>
      </c>
      <c r="G27" s="29">
        <f t="shared" si="4"/>
        <v>0</v>
      </c>
      <c r="H27" s="30">
        <f t="shared" si="3"/>
        <v>0</v>
      </c>
    </row>
    <row r="28" spans="1:8">
      <c r="A28" s="19" t="s">
        <v>57</v>
      </c>
      <c r="B28" s="20" t="s">
        <v>28</v>
      </c>
      <c r="C28" s="21"/>
      <c r="D28" s="21"/>
      <c r="E28" s="21"/>
      <c r="F28" s="22"/>
      <c r="G28" s="31">
        <f>SUM(G29:G38)</f>
        <v>0</v>
      </c>
      <c r="H28" s="30">
        <f t="shared" si="3"/>
        <v>0</v>
      </c>
    </row>
    <row r="29" ht="22.5" spans="1:8">
      <c r="A29" s="24" t="s">
        <v>58</v>
      </c>
      <c r="B29" s="25" t="s">
        <v>38</v>
      </c>
      <c r="C29" s="26" t="s">
        <v>16</v>
      </c>
      <c r="D29" s="27">
        <v>75.11</v>
      </c>
      <c r="E29" s="35"/>
      <c r="F29" s="29">
        <f t="shared" si="1"/>
        <v>0</v>
      </c>
      <c r="G29" s="29">
        <f t="shared" si="4"/>
        <v>0</v>
      </c>
      <c r="H29" s="30">
        <f t="shared" si="3"/>
        <v>0</v>
      </c>
    </row>
    <row r="30" ht="33.75" spans="1:8">
      <c r="A30" s="24" t="s">
        <v>59</v>
      </c>
      <c r="B30" s="25" t="s">
        <v>60</v>
      </c>
      <c r="C30" s="26" t="s">
        <v>16</v>
      </c>
      <c r="D30" s="27">
        <v>38.16</v>
      </c>
      <c r="E30" s="35"/>
      <c r="F30" s="29">
        <f t="shared" si="1"/>
        <v>0</v>
      </c>
      <c r="G30" s="29">
        <f t="shared" si="4"/>
        <v>0</v>
      </c>
      <c r="H30" s="30">
        <f t="shared" si="3"/>
        <v>0</v>
      </c>
    </row>
    <row r="31" ht="45" spans="1:8">
      <c r="A31" s="24" t="s">
        <v>61</v>
      </c>
      <c r="B31" s="25" t="s">
        <v>62</v>
      </c>
      <c r="C31" s="26" t="s">
        <v>63</v>
      </c>
      <c r="D31" s="27">
        <v>2</v>
      </c>
      <c r="E31" s="35"/>
      <c r="F31" s="29">
        <f t="shared" si="1"/>
        <v>0</v>
      </c>
      <c r="G31" s="29">
        <f t="shared" ref="G31:G38" si="5">D31*F31</f>
        <v>0</v>
      </c>
      <c r="H31" s="30">
        <f t="shared" si="3"/>
        <v>0</v>
      </c>
    </row>
    <row r="32" ht="33.75" spans="1:8">
      <c r="A32" s="24" t="s">
        <v>64</v>
      </c>
      <c r="B32" s="25" t="s">
        <v>65</v>
      </c>
      <c r="C32" s="26" t="s">
        <v>63</v>
      </c>
      <c r="D32" s="27">
        <v>2</v>
      </c>
      <c r="E32" s="35"/>
      <c r="F32" s="29">
        <f t="shared" si="1"/>
        <v>0</v>
      </c>
      <c r="G32" s="29">
        <f t="shared" si="5"/>
        <v>0</v>
      </c>
      <c r="H32" s="30">
        <f t="shared" si="3"/>
        <v>0</v>
      </c>
    </row>
    <row r="33" ht="33.75" spans="1:8">
      <c r="A33" s="24" t="s">
        <v>66</v>
      </c>
      <c r="B33" s="25" t="s">
        <v>67</v>
      </c>
      <c r="C33" s="26" t="s">
        <v>63</v>
      </c>
      <c r="D33" s="27">
        <v>2</v>
      </c>
      <c r="E33" s="35"/>
      <c r="F33" s="29">
        <f t="shared" si="1"/>
        <v>0</v>
      </c>
      <c r="G33" s="29">
        <f t="shared" si="5"/>
        <v>0</v>
      </c>
      <c r="H33" s="30">
        <f t="shared" si="3"/>
        <v>0</v>
      </c>
    </row>
    <row r="34" ht="33.75" spans="1:8">
      <c r="A34" s="24" t="s">
        <v>68</v>
      </c>
      <c r="B34" s="25" t="s">
        <v>69</v>
      </c>
      <c r="C34" s="26" t="s">
        <v>63</v>
      </c>
      <c r="D34" s="27">
        <v>25</v>
      </c>
      <c r="E34" s="35"/>
      <c r="F34" s="29">
        <f t="shared" si="1"/>
        <v>0</v>
      </c>
      <c r="G34" s="29">
        <f t="shared" si="5"/>
        <v>0</v>
      </c>
      <c r="H34" s="30">
        <f t="shared" si="3"/>
        <v>0</v>
      </c>
    </row>
    <row r="35" ht="22.5" spans="1:8">
      <c r="A35" s="24" t="s">
        <v>70</v>
      </c>
      <c r="B35" s="25" t="s">
        <v>71</v>
      </c>
      <c r="C35" s="26" t="s">
        <v>63</v>
      </c>
      <c r="D35" s="27">
        <v>3</v>
      </c>
      <c r="E35" s="35"/>
      <c r="F35" s="29">
        <f t="shared" si="1"/>
        <v>0</v>
      </c>
      <c r="G35" s="29">
        <f t="shared" si="5"/>
        <v>0</v>
      </c>
      <c r="H35" s="30">
        <f t="shared" si="3"/>
        <v>0</v>
      </c>
    </row>
    <row r="36" ht="33.75" spans="1:8">
      <c r="A36" s="24" t="s">
        <v>72</v>
      </c>
      <c r="B36" s="25" t="s">
        <v>73</v>
      </c>
      <c r="C36" s="26" t="s">
        <v>16</v>
      </c>
      <c r="D36" s="27">
        <v>6.15</v>
      </c>
      <c r="E36" s="35"/>
      <c r="F36" s="29">
        <f t="shared" si="1"/>
        <v>0</v>
      </c>
      <c r="G36" s="29">
        <f t="shared" si="5"/>
        <v>0</v>
      </c>
      <c r="H36" s="30">
        <f t="shared" si="3"/>
        <v>0</v>
      </c>
    </row>
    <row r="37" ht="33.75" spans="1:8">
      <c r="A37" s="24" t="s">
        <v>74</v>
      </c>
      <c r="B37" s="25" t="s">
        <v>75</v>
      </c>
      <c r="C37" s="26" t="s">
        <v>16</v>
      </c>
      <c r="D37" s="27">
        <v>6.15</v>
      </c>
      <c r="E37" s="35"/>
      <c r="F37" s="29">
        <f t="shared" si="1"/>
        <v>0</v>
      </c>
      <c r="G37" s="29">
        <f t="shared" si="5"/>
        <v>0</v>
      </c>
      <c r="H37" s="30">
        <f t="shared" si="3"/>
        <v>0</v>
      </c>
    </row>
    <row r="38" spans="1:8">
      <c r="A38" s="24" t="s">
        <v>76</v>
      </c>
      <c r="B38" s="25" t="s">
        <v>77</v>
      </c>
      <c r="C38" s="26" t="s">
        <v>23</v>
      </c>
      <c r="D38" s="27">
        <v>3</v>
      </c>
      <c r="E38" s="35"/>
      <c r="F38" s="29">
        <f t="shared" si="1"/>
        <v>0</v>
      </c>
      <c r="G38" s="29">
        <f t="shared" si="5"/>
        <v>0</v>
      </c>
      <c r="H38" s="30">
        <f t="shared" si="3"/>
        <v>0</v>
      </c>
    </row>
    <row r="39" s="4" customFormat="1" spans="1:8">
      <c r="A39" s="33">
        <v>3</v>
      </c>
      <c r="B39" s="36" t="s">
        <v>78</v>
      </c>
      <c r="C39" s="37"/>
      <c r="D39" s="37"/>
      <c r="E39" s="37"/>
      <c r="F39" s="38"/>
      <c r="G39" s="34">
        <f>SUM(G40,G48)</f>
        <v>0</v>
      </c>
      <c r="H39" s="30">
        <f t="shared" si="3"/>
        <v>0</v>
      </c>
    </row>
    <row r="40" spans="1:8">
      <c r="A40" s="19" t="s">
        <v>79</v>
      </c>
      <c r="B40" s="20" t="s">
        <v>47</v>
      </c>
      <c r="C40" s="21"/>
      <c r="D40" s="21"/>
      <c r="E40" s="21"/>
      <c r="F40" s="22"/>
      <c r="G40" s="31">
        <f>SUM(G41:G47)</f>
        <v>0</v>
      </c>
      <c r="H40" s="30">
        <f t="shared" si="3"/>
        <v>0</v>
      </c>
    </row>
    <row r="41" ht="22.5" spans="1:8">
      <c r="A41" s="24" t="s">
        <v>80</v>
      </c>
      <c r="B41" s="25" t="s">
        <v>49</v>
      </c>
      <c r="C41" s="26" t="s">
        <v>16</v>
      </c>
      <c r="D41" s="27">
        <v>25.22</v>
      </c>
      <c r="E41" s="32"/>
      <c r="F41" s="29">
        <f>ROUND(H41,2)</f>
        <v>0</v>
      </c>
      <c r="G41" s="29">
        <f>D41*F41</f>
        <v>0</v>
      </c>
      <c r="H41" s="30">
        <f t="shared" si="3"/>
        <v>0</v>
      </c>
    </row>
    <row r="42" spans="1:8">
      <c r="A42" s="24" t="s">
        <v>81</v>
      </c>
      <c r="B42" s="25" t="s">
        <v>82</v>
      </c>
      <c r="C42" s="26" t="s">
        <v>26</v>
      </c>
      <c r="D42" s="27">
        <v>21.23</v>
      </c>
      <c r="E42" s="32"/>
      <c r="F42" s="29">
        <f t="shared" ref="F42:F73" si="6">ROUND(H42,2)</f>
        <v>0</v>
      </c>
      <c r="G42" s="29">
        <f t="shared" ref="G42:G47" si="7">D42*F42</f>
        <v>0</v>
      </c>
      <c r="H42" s="30">
        <f t="shared" si="3"/>
        <v>0</v>
      </c>
    </row>
    <row r="43" spans="1:8">
      <c r="A43" s="24" t="s">
        <v>83</v>
      </c>
      <c r="B43" s="25" t="s">
        <v>84</v>
      </c>
      <c r="C43" s="26" t="s">
        <v>26</v>
      </c>
      <c r="D43" s="27">
        <v>30.3</v>
      </c>
      <c r="E43" s="32"/>
      <c r="F43" s="29">
        <f t="shared" si="6"/>
        <v>0</v>
      </c>
      <c r="G43" s="29">
        <f t="shared" si="7"/>
        <v>0</v>
      </c>
      <c r="H43" s="30">
        <f t="shared" si="3"/>
        <v>0</v>
      </c>
    </row>
    <row r="44" spans="1:8">
      <c r="A44" s="24" t="s">
        <v>85</v>
      </c>
      <c r="B44" s="25" t="s">
        <v>86</v>
      </c>
      <c r="C44" s="26" t="s">
        <v>16</v>
      </c>
      <c r="D44" s="27">
        <v>19.32</v>
      </c>
      <c r="E44" s="32"/>
      <c r="F44" s="29">
        <f t="shared" si="6"/>
        <v>0</v>
      </c>
      <c r="G44" s="29">
        <f t="shared" si="7"/>
        <v>0</v>
      </c>
      <c r="H44" s="30">
        <f t="shared" si="3"/>
        <v>0</v>
      </c>
    </row>
    <row r="45" ht="22.5" spans="1:8">
      <c r="A45" s="24" t="s">
        <v>87</v>
      </c>
      <c r="B45" s="25" t="s">
        <v>56</v>
      </c>
      <c r="C45" s="26" t="s">
        <v>16</v>
      </c>
      <c r="D45" s="27">
        <v>11.4</v>
      </c>
      <c r="E45" s="32"/>
      <c r="F45" s="29">
        <f t="shared" si="6"/>
        <v>0</v>
      </c>
      <c r="G45" s="29">
        <f t="shared" si="7"/>
        <v>0</v>
      </c>
      <c r="H45" s="30">
        <f t="shared" si="3"/>
        <v>0</v>
      </c>
    </row>
    <row r="46" ht="22.5" spans="1:8">
      <c r="A46" s="24" t="s">
        <v>88</v>
      </c>
      <c r="B46" s="25" t="s">
        <v>25</v>
      </c>
      <c r="C46" s="26" t="s">
        <v>26</v>
      </c>
      <c r="D46" s="27">
        <v>12.3</v>
      </c>
      <c r="E46" s="32"/>
      <c r="F46" s="29">
        <f t="shared" si="6"/>
        <v>0</v>
      </c>
      <c r="G46" s="29">
        <f t="shared" si="7"/>
        <v>0</v>
      </c>
      <c r="H46" s="30">
        <f t="shared" si="3"/>
        <v>0</v>
      </c>
    </row>
    <row r="47" ht="22.5" spans="1:8">
      <c r="A47" s="24" t="s">
        <v>89</v>
      </c>
      <c r="B47" s="25" t="s">
        <v>90</v>
      </c>
      <c r="C47" s="26" t="s">
        <v>16</v>
      </c>
      <c r="D47" s="27">
        <v>1.89</v>
      </c>
      <c r="E47" s="32"/>
      <c r="F47" s="29">
        <f t="shared" si="6"/>
        <v>0</v>
      </c>
      <c r="G47" s="29">
        <f t="shared" si="7"/>
        <v>0</v>
      </c>
      <c r="H47" s="30">
        <f t="shared" si="3"/>
        <v>0</v>
      </c>
    </row>
    <row r="48" spans="1:8">
      <c r="A48" s="19" t="s">
        <v>91</v>
      </c>
      <c r="B48" s="20" t="s">
        <v>28</v>
      </c>
      <c r="C48" s="21"/>
      <c r="D48" s="21"/>
      <c r="E48" s="21"/>
      <c r="F48" s="22"/>
      <c r="G48" s="31">
        <f>SUM(G49:G62)</f>
        <v>0</v>
      </c>
      <c r="H48" s="30">
        <f t="shared" si="3"/>
        <v>0</v>
      </c>
    </row>
    <row r="49" ht="33.75" spans="1:8">
      <c r="A49" s="24" t="s">
        <v>92</v>
      </c>
      <c r="B49" s="25" t="s">
        <v>60</v>
      </c>
      <c r="C49" s="26" t="s">
        <v>16</v>
      </c>
      <c r="D49" s="27">
        <v>1.89</v>
      </c>
      <c r="E49" s="35"/>
      <c r="F49" s="29">
        <f t="shared" si="6"/>
        <v>0</v>
      </c>
      <c r="G49" s="29">
        <f>D49*F49</f>
        <v>0</v>
      </c>
      <c r="H49" s="30">
        <f t="shared" ref="H49:H80" si="8">(E49*$G$4)+E49</f>
        <v>0</v>
      </c>
    </row>
    <row r="50" spans="1:8">
      <c r="A50" s="24" t="s">
        <v>93</v>
      </c>
      <c r="B50" s="25" t="s">
        <v>94</v>
      </c>
      <c r="C50" s="26" t="s">
        <v>26</v>
      </c>
      <c r="D50" s="27">
        <v>42.3</v>
      </c>
      <c r="E50" s="35"/>
      <c r="F50" s="29">
        <f t="shared" si="6"/>
        <v>0</v>
      </c>
      <c r="G50" s="29">
        <f t="shared" ref="G50:G62" si="9">D50*F50</f>
        <v>0</v>
      </c>
      <c r="H50" s="30">
        <f t="shared" si="8"/>
        <v>0</v>
      </c>
    </row>
    <row r="51" spans="1:8">
      <c r="A51" s="24" t="s">
        <v>95</v>
      </c>
      <c r="B51" s="25" t="s">
        <v>96</v>
      </c>
      <c r="C51" s="26" t="s">
        <v>26</v>
      </c>
      <c r="D51" s="27">
        <v>23.3</v>
      </c>
      <c r="E51" s="35"/>
      <c r="F51" s="29">
        <f t="shared" si="6"/>
        <v>0</v>
      </c>
      <c r="G51" s="29">
        <f t="shared" si="9"/>
        <v>0</v>
      </c>
      <c r="H51" s="30">
        <f t="shared" si="8"/>
        <v>0</v>
      </c>
    </row>
    <row r="52" ht="33.75" spans="1:8">
      <c r="A52" s="24" t="s">
        <v>97</v>
      </c>
      <c r="B52" s="25" t="s">
        <v>98</v>
      </c>
      <c r="C52" s="26" t="s">
        <v>16</v>
      </c>
      <c r="D52" s="27">
        <v>10.54</v>
      </c>
      <c r="E52" s="35"/>
      <c r="F52" s="29">
        <f t="shared" si="6"/>
        <v>0</v>
      </c>
      <c r="G52" s="29">
        <f t="shared" si="9"/>
        <v>0</v>
      </c>
      <c r="H52" s="30">
        <f t="shared" si="8"/>
        <v>0</v>
      </c>
    </row>
    <row r="53" ht="22.5" spans="1:8">
      <c r="A53" s="24" t="s">
        <v>99</v>
      </c>
      <c r="B53" s="25" t="s">
        <v>100</v>
      </c>
      <c r="C53" s="26" t="s">
        <v>26</v>
      </c>
      <c r="D53" s="27">
        <v>5.7</v>
      </c>
      <c r="E53" s="35"/>
      <c r="F53" s="29">
        <f t="shared" si="6"/>
        <v>0</v>
      </c>
      <c r="G53" s="29">
        <f t="shared" si="9"/>
        <v>0</v>
      </c>
      <c r="H53" s="30">
        <f t="shared" si="8"/>
        <v>0</v>
      </c>
    </row>
    <row r="54" ht="22.5" spans="1:8">
      <c r="A54" s="24" t="s">
        <v>101</v>
      </c>
      <c r="B54" s="25" t="s">
        <v>102</v>
      </c>
      <c r="C54" s="26" t="s">
        <v>16</v>
      </c>
      <c r="D54" s="27">
        <v>12.6</v>
      </c>
      <c r="E54" s="35"/>
      <c r="F54" s="29">
        <f t="shared" si="6"/>
        <v>0</v>
      </c>
      <c r="G54" s="29">
        <f t="shared" si="9"/>
        <v>0</v>
      </c>
      <c r="H54" s="30">
        <f t="shared" si="8"/>
        <v>0</v>
      </c>
    </row>
    <row r="55" ht="56.25" spans="1:8">
      <c r="A55" s="24" t="s">
        <v>103</v>
      </c>
      <c r="B55" s="25" t="s">
        <v>104</v>
      </c>
      <c r="C55" s="26" t="s">
        <v>16</v>
      </c>
      <c r="D55" s="27">
        <v>10.54</v>
      </c>
      <c r="E55" s="35"/>
      <c r="F55" s="29">
        <f t="shared" si="6"/>
        <v>0</v>
      </c>
      <c r="G55" s="29">
        <f t="shared" si="9"/>
        <v>0</v>
      </c>
      <c r="H55" s="30">
        <f t="shared" si="8"/>
        <v>0</v>
      </c>
    </row>
    <row r="56" spans="1:8">
      <c r="A56" s="24" t="s">
        <v>105</v>
      </c>
      <c r="B56" s="25" t="s">
        <v>106</v>
      </c>
      <c r="C56" s="26" t="s">
        <v>26</v>
      </c>
      <c r="D56" s="27">
        <v>25</v>
      </c>
      <c r="E56" s="35"/>
      <c r="F56" s="29">
        <f t="shared" si="6"/>
        <v>0</v>
      </c>
      <c r="G56" s="29">
        <f t="shared" si="9"/>
        <v>0</v>
      </c>
      <c r="H56" s="30">
        <f t="shared" si="8"/>
        <v>0</v>
      </c>
    </row>
    <row r="57" ht="33.75" spans="1:8">
      <c r="A57" s="24" t="s">
        <v>107</v>
      </c>
      <c r="B57" s="25" t="s">
        <v>44</v>
      </c>
      <c r="C57" s="26" t="s">
        <v>16</v>
      </c>
      <c r="D57" s="27">
        <v>4</v>
      </c>
      <c r="E57" s="35"/>
      <c r="F57" s="29">
        <f t="shared" si="6"/>
        <v>0</v>
      </c>
      <c r="G57" s="29">
        <f t="shared" si="9"/>
        <v>0</v>
      </c>
      <c r="H57" s="30">
        <f t="shared" si="8"/>
        <v>0</v>
      </c>
    </row>
    <row r="58" ht="33.75" spans="1:8">
      <c r="A58" s="24" t="s">
        <v>108</v>
      </c>
      <c r="B58" s="25" t="s">
        <v>109</v>
      </c>
      <c r="C58" s="26" t="s">
        <v>26</v>
      </c>
      <c r="D58" s="27">
        <v>12.3</v>
      </c>
      <c r="E58" s="35"/>
      <c r="F58" s="29">
        <f t="shared" si="6"/>
        <v>0</v>
      </c>
      <c r="G58" s="29">
        <f t="shared" si="9"/>
        <v>0</v>
      </c>
      <c r="H58" s="30">
        <f t="shared" si="8"/>
        <v>0</v>
      </c>
    </row>
    <row r="59" ht="22.5" spans="1:8">
      <c r="A59" s="24" t="s">
        <v>110</v>
      </c>
      <c r="B59" s="25" t="s">
        <v>111</v>
      </c>
      <c r="C59" s="26" t="s">
        <v>16</v>
      </c>
      <c r="D59" s="27">
        <v>10</v>
      </c>
      <c r="E59" s="35"/>
      <c r="F59" s="29">
        <f t="shared" si="6"/>
        <v>0</v>
      </c>
      <c r="G59" s="29">
        <f t="shared" si="9"/>
        <v>0</v>
      </c>
      <c r="H59" s="30">
        <f t="shared" si="8"/>
        <v>0</v>
      </c>
    </row>
    <row r="60" spans="1:8">
      <c r="A60" s="24" t="s">
        <v>112</v>
      </c>
      <c r="B60" s="25" t="s">
        <v>113</v>
      </c>
      <c r="C60" s="26" t="s">
        <v>23</v>
      </c>
      <c r="D60" s="27">
        <v>42</v>
      </c>
      <c r="E60" s="35"/>
      <c r="F60" s="29">
        <f t="shared" si="6"/>
        <v>0</v>
      </c>
      <c r="G60" s="29">
        <f t="shared" si="9"/>
        <v>0</v>
      </c>
      <c r="H60" s="30">
        <f t="shared" si="8"/>
        <v>0</v>
      </c>
    </row>
    <row r="61" spans="1:8">
      <c r="A61" s="24" t="s">
        <v>114</v>
      </c>
      <c r="B61" s="25" t="s">
        <v>115</v>
      </c>
      <c r="C61" s="26" t="s">
        <v>23</v>
      </c>
      <c r="D61" s="27">
        <v>1</v>
      </c>
      <c r="E61" s="35"/>
      <c r="F61" s="29">
        <f t="shared" si="6"/>
        <v>0</v>
      </c>
      <c r="G61" s="29">
        <f t="shared" si="9"/>
        <v>0</v>
      </c>
      <c r="H61" s="30">
        <f t="shared" si="8"/>
        <v>0</v>
      </c>
    </row>
    <row r="62" ht="22.5" spans="1:8">
      <c r="A62" s="24" t="s">
        <v>116</v>
      </c>
      <c r="B62" s="25" t="s">
        <v>117</v>
      </c>
      <c r="C62" s="26" t="s">
        <v>16</v>
      </c>
      <c r="D62" s="27">
        <v>12.24</v>
      </c>
      <c r="E62" s="35"/>
      <c r="F62" s="29">
        <f t="shared" si="6"/>
        <v>0</v>
      </c>
      <c r="G62" s="29">
        <f t="shared" si="9"/>
        <v>0</v>
      </c>
      <c r="H62" s="30">
        <f t="shared" si="8"/>
        <v>0</v>
      </c>
    </row>
    <row r="63" spans="1:8">
      <c r="A63" s="14">
        <v>4</v>
      </c>
      <c r="B63" s="15" t="s">
        <v>118</v>
      </c>
      <c r="C63" s="16"/>
      <c r="D63" s="16"/>
      <c r="E63" s="16"/>
      <c r="F63" s="17"/>
      <c r="G63" s="34">
        <f>SUM(G64,G71)</f>
        <v>0</v>
      </c>
      <c r="H63" s="30">
        <f t="shared" si="8"/>
        <v>0</v>
      </c>
    </row>
    <row r="64" spans="1:8">
      <c r="A64" s="19" t="s">
        <v>119</v>
      </c>
      <c r="B64" s="20" t="s">
        <v>120</v>
      </c>
      <c r="C64" s="21"/>
      <c r="D64" s="21"/>
      <c r="E64" s="21"/>
      <c r="F64" s="22"/>
      <c r="G64" s="31">
        <f>SUM(G65:G70)</f>
        <v>0</v>
      </c>
      <c r="H64" s="30">
        <f t="shared" si="8"/>
        <v>0</v>
      </c>
    </row>
    <row r="65" ht="22.5" spans="1:8">
      <c r="A65" s="24" t="s">
        <v>121</v>
      </c>
      <c r="B65" s="25" t="s">
        <v>122</v>
      </c>
      <c r="C65" s="26" t="s">
        <v>16</v>
      </c>
      <c r="D65" s="27">
        <v>350</v>
      </c>
      <c r="E65" s="35"/>
      <c r="F65" s="29">
        <f t="shared" si="6"/>
        <v>0</v>
      </c>
      <c r="G65" s="29">
        <f>D65*F65</f>
        <v>0</v>
      </c>
      <c r="H65" s="30">
        <f t="shared" si="8"/>
        <v>0</v>
      </c>
    </row>
    <row r="66" ht="22.5" spans="1:8">
      <c r="A66" s="24" t="s">
        <v>123</v>
      </c>
      <c r="B66" s="25" t="s">
        <v>124</v>
      </c>
      <c r="C66" s="26" t="s">
        <v>16</v>
      </c>
      <c r="D66" s="41">
        <v>1950</v>
      </c>
      <c r="E66" s="35"/>
      <c r="F66" s="29">
        <f t="shared" si="6"/>
        <v>0</v>
      </c>
      <c r="G66" s="29">
        <f>D66*F66</f>
        <v>0</v>
      </c>
      <c r="H66" s="30">
        <f t="shared" si="8"/>
        <v>0</v>
      </c>
    </row>
    <row r="67" ht="22.5" spans="1:9">
      <c r="A67" s="24" t="s">
        <v>125</v>
      </c>
      <c r="B67" s="25" t="s">
        <v>126</v>
      </c>
      <c r="C67" s="26" t="s">
        <v>16</v>
      </c>
      <c r="D67" s="41">
        <v>1733.04</v>
      </c>
      <c r="E67" s="35"/>
      <c r="F67" s="29">
        <f t="shared" si="6"/>
        <v>0</v>
      </c>
      <c r="G67" s="29">
        <f t="shared" ref="G67:G74" si="10">D67*F67</f>
        <v>0</v>
      </c>
      <c r="H67" s="30">
        <f t="shared" si="8"/>
        <v>0</v>
      </c>
      <c r="I67" s="40"/>
    </row>
    <row r="68" ht="22.5" spans="1:8">
      <c r="A68" s="24" t="s">
        <v>127</v>
      </c>
      <c r="B68" s="25" t="s">
        <v>128</v>
      </c>
      <c r="C68" s="26" t="s">
        <v>16</v>
      </c>
      <c r="D68" s="41">
        <v>3494.44</v>
      </c>
      <c r="E68" s="35"/>
      <c r="F68" s="29">
        <f t="shared" si="6"/>
        <v>0</v>
      </c>
      <c r="G68" s="29">
        <f t="shared" si="10"/>
        <v>0</v>
      </c>
      <c r="H68" s="30">
        <f t="shared" si="8"/>
        <v>0</v>
      </c>
    </row>
    <row r="69" ht="22.5" spans="1:8">
      <c r="A69" s="24" t="s">
        <v>129</v>
      </c>
      <c r="B69" s="25" t="s">
        <v>130</v>
      </c>
      <c r="C69" s="26" t="s">
        <v>16</v>
      </c>
      <c r="D69" s="41">
        <v>1733.04</v>
      </c>
      <c r="E69" s="35"/>
      <c r="F69" s="29">
        <f t="shared" si="6"/>
        <v>0</v>
      </c>
      <c r="G69" s="29">
        <f t="shared" si="10"/>
        <v>0</v>
      </c>
      <c r="H69" s="30">
        <f t="shared" si="8"/>
        <v>0</v>
      </c>
    </row>
    <row r="70" ht="22.5" spans="1:8">
      <c r="A70" s="24" t="s">
        <v>131</v>
      </c>
      <c r="B70" s="25" t="s">
        <v>132</v>
      </c>
      <c r="C70" s="26" t="s">
        <v>16</v>
      </c>
      <c r="D70" s="41">
        <v>3494.44</v>
      </c>
      <c r="E70" s="35"/>
      <c r="F70" s="29">
        <f t="shared" si="6"/>
        <v>0</v>
      </c>
      <c r="G70" s="29">
        <f t="shared" si="10"/>
        <v>0</v>
      </c>
      <c r="H70" s="30">
        <f t="shared" si="8"/>
        <v>0</v>
      </c>
    </row>
    <row r="71" spans="1:8">
      <c r="A71" s="19" t="s">
        <v>133</v>
      </c>
      <c r="B71" s="20" t="s">
        <v>134</v>
      </c>
      <c r="C71" s="21"/>
      <c r="D71" s="21"/>
      <c r="E71" s="21"/>
      <c r="F71" s="22"/>
      <c r="G71" s="31">
        <f>SUM(G72:G77)</f>
        <v>0</v>
      </c>
      <c r="H71" s="30">
        <f t="shared" si="8"/>
        <v>0</v>
      </c>
    </row>
    <row r="72" ht="22.5" spans="1:8">
      <c r="A72" s="24" t="s">
        <v>135</v>
      </c>
      <c r="B72" s="25" t="s">
        <v>136</v>
      </c>
      <c r="C72" s="26" t="s">
        <v>16</v>
      </c>
      <c r="D72" s="41">
        <v>1808.54</v>
      </c>
      <c r="E72" s="35"/>
      <c r="F72" s="29">
        <f t="shared" si="6"/>
        <v>0</v>
      </c>
      <c r="G72" s="29">
        <f t="shared" si="10"/>
        <v>0</v>
      </c>
      <c r="H72" s="30">
        <f t="shared" si="8"/>
        <v>0</v>
      </c>
    </row>
    <row r="73" ht="22.5" spans="1:8">
      <c r="A73" s="24" t="s">
        <v>137</v>
      </c>
      <c r="B73" s="25" t="s">
        <v>138</v>
      </c>
      <c r="C73" s="26" t="s">
        <v>139</v>
      </c>
      <c r="D73" s="27">
        <v>120</v>
      </c>
      <c r="E73" s="35"/>
      <c r="F73" s="29">
        <f t="shared" si="6"/>
        <v>0</v>
      </c>
      <c r="G73" s="29">
        <f t="shared" si="10"/>
        <v>0</v>
      </c>
      <c r="H73" s="30">
        <f t="shared" si="8"/>
        <v>0</v>
      </c>
    </row>
    <row r="74" spans="1:8">
      <c r="A74" s="24" t="s">
        <v>140</v>
      </c>
      <c r="B74" s="25" t="s">
        <v>141</v>
      </c>
      <c r="C74" s="26" t="s">
        <v>63</v>
      </c>
      <c r="D74" s="27">
        <v>60</v>
      </c>
      <c r="E74" s="35"/>
      <c r="F74" s="29">
        <f t="shared" ref="F74:F112" si="11">ROUND(H74,2)</f>
        <v>0</v>
      </c>
      <c r="G74" s="29">
        <f t="shared" si="10"/>
        <v>0</v>
      </c>
      <c r="H74" s="30">
        <f t="shared" si="8"/>
        <v>0</v>
      </c>
    </row>
    <row r="75" ht="33.75" spans="1:8">
      <c r="A75" s="24" t="s">
        <v>142</v>
      </c>
      <c r="B75" s="25" t="s">
        <v>143</v>
      </c>
      <c r="C75" s="26" t="s">
        <v>16</v>
      </c>
      <c r="D75" s="41">
        <v>1584.87</v>
      </c>
      <c r="E75" s="35"/>
      <c r="F75" s="29">
        <f t="shared" si="11"/>
        <v>0</v>
      </c>
      <c r="G75" s="29">
        <f t="shared" ref="G75:G82" si="12">D75*F75</f>
        <v>0</v>
      </c>
      <c r="H75" s="30">
        <f t="shared" si="8"/>
        <v>0</v>
      </c>
    </row>
    <row r="76" ht="33.75" spans="1:8">
      <c r="A76" s="24" t="s">
        <v>144</v>
      </c>
      <c r="B76" s="25" t="s">
        <v>145</v>
      </c>
      <c r="C76" s="26" t="s">
        <v>16</v>
      </c>
      <c r="D76" s="27">
        <v>410</v>
      </c>
      <c r="E76" s="35"/>
      <c r="F76" s="29">
        <f t="shared" si="11"/>
        <v>0</v>
      </c>
      <c r="G76" s="29">
        <f t="shared" si="12"/>
        <v>0</v>
      </c>
      <c r="H76" s="30">
        <f t="shared" si="8"/>
        <v>0</v>
      </c>
    </row>
    <row r="77" spans="1:8">
      <c r="A77" s="24" t="s">
        <v>146</v>
      </c>
      <c r="B77" s="25" t="s">
        <v>147</v>
      </c>
      <c r="C77" s="26" t="s">
        <v>16</v>
      </c>
      <c r="D77" s="27">
        <v>223.67</v>
      </c>
      <c r="E77" s="35"/>
      <c r="F77" s="29">
        <f t="shared" si="11"/>
        <v>0</v>
      </c>
      <c r="G77" s="29">
        <f t="shared" si="12"/>
        <v>0</v>
      </c>
      <c r="H77" s="30">
        <f t="shared" si="8"/>
        <v>0</v>
      </c>
    </row>
    <row r="78" spans="1:8">
      <c r="A78" s="14">
        <v>5</v>
      </c>
      <c r="B78" s="15" t="s">
        <v>148</v>
      </c>
      <c r="C78" s="16"/>
      <c r="D78" s="16"/>
      <c r="E78" s="16"/>
      <c r="F78" s="17"/>
      <c r="G78" s="34">
        <f>G79</f>
        <v>0</v>
      </c>
      <c r="H78" s="30">
        <f t="shared" si="8"/>
        <v>0</v>
      </c>
    </row>
    <row r="79" spans="1:8">
      <c r="A79" s="19" t="s">
        <v>149</v>
      </c>
      <c r="B79" s="20" t="s">
        <v>148</v>
      </c>
      <c r="C79" s="21"/>
      <c r="D79" s="21"/>
      <c r="E79" s="21"/>
      <c r="F79" s="22"/>
      <c r="G79" s="31">
        <f>SUM(G80:G84)</f>
        <v>0</v>
      </c>
      <c r="H79" s="30">
        <f t="shared" si="8"/>
        <v>0</v>
      </c>
    </row>
    <row r="80" spans="1:8">
      <c r="A80" s="24" t="s">
        <v>150</v>
      </c>
      <c r="B80" s="25" t="s">
        <v>151</v>
      </c>
      <c r="C80" s="26" t="s">
        <v>52</v>
      </c>
      <c r="D80" s="27">
        <v>41.23</v>
      </c>
      <c r="E80" s="32"/>
      <c r="F80" s="29">
        <f t="shared" si="11"/>
        <v>0</v>
      </c>
      <c r="G80" s="29">
        <f t="shared" si="12"/>
        <v>0</v>
      </c>
      <c r="H80" s="30">
        <f t="shared" si="8"/>
        <v>0</v>
      </c>
    </row>
    <row r="81" ht="22.5" spans="1:8">
      <c r="A81" s="24" t="s">
        <v>152</v>
      </c>
      <c r="B81" s="25" t="s">
        <v>153</v>
      </c>
      <c r="C81" s="26" t="s">
        <v>52</v>
      </c>
      <c r="D81" s="27">
        <v>41.23</v>
      </c>
      <c r="E81" s="32"/>
      <c r="F81" s="29">
        <f t="shared" si="11"/>
        <v>0</v>
      </c>
      <c r="G81" s="29">
        <f t="shared" si="12"/>
        <v>0</v>
      </c>
      <c r="H81" s="30">
        <f t="shared" ref="H81:H113" si="13">(E81*$G$4)+E81</f>
        <v>0</v>
      </c>
    </row>
    <row r="82" ht="22.5" spans="1:8">
      <c r="A82" s="24" t="s">
        <v>154</v>
      </c>
      <c r="B82" s="25" t="s">
        <v>155</v>
      </c>
      <c r="C82" s="26" t="s">
        <v>26</v>
      </c>
      <c r="D82" s="27">
        <v>82.55</v>
      </c>
      <c r="E82" s="32"/>
      <c r="F82" s="29">
        <f t="shared" si="11"/>
        <v>0</v>
      </c>
      <c r="G82" s="29">
        <f t="shared" si="12"/>
        <v>0</v>
      </c>
      <c r="H82" s="30">
        <f t="shared" si="13"/>
        <v>0</v>
      </c>
    </row>
    <row r="83" ht="22.5" spans="1:8">
      <c r="A83" s="24" t="s">
        <v>156</v>
      </c>
      <c r="B83" s="25" t="s">
        <v>102</v>
      </c>
      <c r="C83" s="26" t="s">
        <v>16</v>
      </c>
      <c r="D83" s="27">
        <v>82.55</v>
      </c>
      <c r="E83" s="32"/>
      <c r="F83" s="29">
        <f t="shared" si="11"/>
        <v>0</v>
      </c>
      <c r="G83" s="29">
        <f t="shared" ref="G83:G89" si="14">D83*F83</f>
        <v>0</v>
      </c>
      <c r="H83" s="30">
        <f t="shared" si="13"/>
        <v>0</v>
      </c>
    </row>
    <row r="84" spans="1:8">
      <c r="A84" s="24" t="s">
        <v>157</v>
      </c>
      <c r="B84" s="25" t="s">
        <v>158</v>
      </c>
      <c r="C84" s="26" t="s">
        <v>63</v>
      </c>
      <c r="D84" s="27">
        <v>1</v>
      </c>
      <c r="E84" s="32"/>
      <c r="F84" s="29">
        <f t="shared" si="11"/>
        <v>0</v>
      </c>
      <c r="G84" s="29">
        <f t="shared" si="14"/>
        <v>0</v>
      </c>
      <c r="H84" s="30">
        <f t="shared" si="13"/>
        <v>0</v>
      </c>
    </row>
    <row r="85" spans="1:8">
      <c r="A85" s="14">
        <v>6</v>
      </c>
      <c r="B85" s="36" t="s">
        <v>159</v>
      </c>
      <c r="C85" s="37"/>
      <c r="D85" s="37"/>
      <c r="E85" s="37"/>
      <c r="F85" s="38"/>
      <c r="G85" s="34">
        <f>G87</f>
        <v>0</v>
      </c>
      <c r="H85" s="30">
        <f t="shared" si="13"/>
        <v>0</v>
      </c>
    </row>
    <row r="86" spans="1:8">
      <c r="A86" s="19" t="s">
        <v>160</v>
      </c>
      <c r="B86" s="20" t="s">
        <v>161</v>
      </c>
      <c r="C86" s="21"/>
      <c r="D86" s="21"/>
      <c r="E86" s="21"/>
      <c r="F86" s="22"/>
      <c r="G86" s="42"/>
      <c r="H86" s="30">
        <f t="shared" si="13"/>
        <v>0</v>
      </c>
    </row>
    <row r="87" spans="1:8">
      <c r="A87" s="19" t="s">
        <v>162</v>
      </c>
      <c r="B87" s="20" t="s">
        <v>28</v>
      </c>
      <c r="C87" s="21"/>
      <c r="D87" s="21"/>
      <c r="E87" s="21"/>
      <c r="F87" s="22"/>
      <c r="G87" s="31">
        <f>SUM(G88:G89)</f>
        <v>0</v>
      </c>
      <c r="H87" s="30">
        <f t="shared" si="13"/>
        <v>0</v>
      </c>
    </row>
    <row r="88" ht="22.5" spans="1:8">
      <c r="A88" s="24" t="s">
        <v>163</v>
      </c>
      <c r="B88" s="25" t="s">
        <v>164</v>
      </c>
      <c r="C88" s="26" t="s">
        <v>26</v>
      </c>
      <c r="D88" s="27">
        <v>12</v>
      </c>
      <c r="E88" s="35"/>
      <c r="F88" s="29">
        <f t="shared" si="11"/>
        <v>0</v>
      </c>
      <c r="G88" s="29">
        <f t="shared" si="14"/>
        <v>0</v>
      </c>
      <c r="H88" s="30">
        <f t="shared" si="13"/>
        <v>0</v>
      </c>
    </row>
    <row r="89" ht="22.5" spans="1:8">
      <c r="A89" s="24" t="s">
        <v>165</v>
      </c>
      <c r="B89" s="25" t="s">
        <v>166</v>
      </c>
      <c r="C89" s="26" t="s">
        <v>26</v>
      </c>
      <c r="D89" s="27">
        <v>35</v>
      </c>
      <c r="E89" s="35"/>
      <c r="F89" s="29">
        <f t="shared" si="11"/>
        <v>0</v>
      </c>
      <c r="G89" s="29">
        <f t="shared" si="14"/>
        <v>0</v>
      </c>
      <c r="H89" s="30">
        <f t="shared" si="13"/>
        <v>0</v>
      </c>
    </row>
    <row r="90" spans="1:8">
      <c r="A90" s="14">
        <v>7</v>
      </c>
      <c r="B90" s="15" t="s">
        <v>167</v>
      </c>
      <c r="C90" s="16"/>
      <c r="D90" s="16"/>
      <c r="E90" s="16"/>
      <c r="F90" s="17"/>
      <c r="G90" s="34">
        <f>G91</f>
        <v>0</v>
      </c>
      <c r="H90" s="30">
        <f t="shared" si="13"/>
        <v>0</v>
      </c>
    </row>
    <row r="91" spans="1:8">
      <c r="A91" s="19" t="s">
        <v>168</v>
      </c>
      <c r="B91" s="20" t="s">
        <v>167</v>
      </c>
      <c r="C91" s="21"/>
      <c r="D91" s="21"/>
      <c r="E91" s="21"/>
      <c r="F91" s="22"/>
      <c r="G91" s="31">
        <f>SUM(G92:G100)</f>
        <v>0</v>
      </c>
      <c r="H91" s="30">
        <f t="shared" si="13"/>
        <v>0</v>
      </c>
    </row>
    <row r="92" ht="22.5" spans="1:8">
      <c r="A92" s="24" t="s">
        <v>169</v>
      </c>
      <c r="B92" s="25" t="s">
        <v>54</v>
      </c>
      <c r="C92" s="26" t="s">
        <v>52</v>
      </c>
      <c r="D92" s="27">
        <v>2.54</v>
      </c>
      <c r="E92" s="35"/>
      <c r="F92" s="29">
        <f t="shared" si="11"/>
        <v>0</v>
      </c>
      <c r="G92" s="29">
        <f>D92*F92</f>
        <v>0</v>
      </c>
      <c r="H92" s="30">
        <f t="shared" si="13"/>
        <v>0</v>
      </c>
    </row>
    <row r="93" ht="56.25" spans="1:8">
      <c r="A93" s="24" t="s">
        <v>170</v>
      </c>
      <c r="B93" s="25" t="s">
        <v>104</v>
      </c>
      <c r="C93" s="26" t="s">
        <v>16</v>
      </c>
      <c r="D93" s="27">
        <v>10.23</v>
      </c>
      <c r="E93" s="35"/>
      <c r="F93" s="29">
        <f t="shared" si="11"/>
        <v>0</v>
      </c>
      <c r="G93" s="29">
        <f t="shared" ref="G93:G100" si="15">D93*F93</f>
        <v>0</v>
      </c>
      <c r="H93" s="30">
        <f t="shared" si="13"/>
        <v>0</v>
      </c>
    </row>
    <row r="94" spans="1:8">
      <c r="A94" s="24" t="s">
        <v>171</v>
      </c>
      <c r="B94" s="25" t="s">
        <v>94</v>
      </c>
      <c r="C94" s="26" t="s">
        <v>26</v>
      </c>
      <c r="D94" s="27">
        <v>13.43</v>
      </c>
      <c r="E94" s="35"/>
      <c r="F94" s="29">
        <f t="shared" si="11"/>
        <v>0</v>
      </c>
      <c r="G94" s="29">
        <f t="shared" si="15"/>
        <v>0</v>
      </c>
      <c r="H94" s="30">
        <f t="shared" si="13"/>
        <v>0</v>
      </c>
    </row>
    <row r="95" spans="1:8">
      <c r="A95" s="24" t="s">
        <v>172</v>
      </c>
      <c r="B95" s="25" t="s">
        <v>96</v>
      </c>
      <c r="C95" s="26" t="s">
        <v>26</v>
      </c>
      <c r="D95" s="27">
        <v>2.1</v>
      </c>
      <c r="E95" s="35"/>
      <c r="F95" s="29">
        <f t="shared" si="11"/>
        <v>0</v>
      </c>
      <c r="G95" s="29">
        <f t="shared" si="15"/>
        <v>0</v>
      </c>
      <c r="H95" s="30">
        <f t="shared" si="13"/>
        <v>0</v>
      </c>
    </row>
    <row r="96" ht="33.75" spans="1:8">
      <c r="A96" s="24" t="s">
        <v>173</v>
      </c>
      <c r="B96" s="25" t="s">
        <v>75</v>
      </c>
      <c r="C96" s="26" t="s">
        <v>16</v>
      </c>
      <c r="D96" s="27">
        <v>10.23</v>
      </c>
      <c r="E96" s="35"/>
      <c r="F96" s="29">
        <f t="shared" si="11"/>
        <v>0</v>
      </c>
      <c r="G96" s="29">
        <f t="shared" si="15"/>
        <v>0</v>
      </c>
      <c r="H96" s="30">
        <f t="shared" si="13"/>
        <v>0</v>
      </c>
    </row>
    <row r="97" ht="45" spans="1:8">
      <c r="A97" s="24" t="s">
        <v>174</v>
      </c>
      <c r="B97" s="25" t="s">
        <v>40</v>
      </c>
      <c r="C97" s="26" t="s">
        <v>16</v>
      </c>
      <c r="D97" s="27">
        <v>2</v>
      </c>
      <c r="E97" s="35"/>
      <c r="F97" s="29">
        <f t="shared" si="11"/>
        <v>0</v>
      </c>
      <c r="G97" s="29">
        <f t="shared" si="15"/>
        <v>0</v>
      </c>
      <c r="H97" s="30">
        <f t="shared" si="13"/>
        <v>0</v>
      </c>
    </row>
    <row r="98" ht="45" spans="1:8">
      <c r="A98" s="24" t="s">
        <v>175</v>
      </c>
      <c r="B98" s="25" t="s">
        <v>42</v>
      </c>
      <c r="C98" s="26" t="s">
        <v>16</v>
      </c>
      <c r="D98" s="27">
        <v>2</v>
      </c>
      <c r="E98" s="35"/>
      <c r="F98" s="29">
        <f t="shared" si="11"/>
        <v>0</v>
      </c>
      <c r="G98" s="29">
        <f t="shared" si="15"/>
        <v>0</v>
      </c>
      <c r="H98" s="30">
        <f t="shared" si="13"/>
        <v>0</v>
      </c>
    </row>
    <row r="99" ht="33.75" spans="1:8">
      <c r="A99" s="24" t="s">
        <v>176</v>
      </c>
      <c r="B99" s="25" t="s">
        <v>44</v>
      </c>
      <c r="C99" s="26" t="s">
        <v>16</v>
      </c>
      <c r="D99" s="27">
        <v>2</v>
      </c>
      <c r="E99" s="35"/>
      <c r="F99" s="29">
        <f t="shared" si="11"/>
        <v>0</v>
      </c>
      <c r="G99" s="29">
        <f t="shared" si="15"/>
        <v>0</v>
      </c>
      <c r="H99" s="30">
        <f t="shared" si="13"/>
        <v>0</v>
      </c>
    </row>
    <row r="100" spans="1:8">
      <c r="A100" s="24" t="s">
        <v>177</v>
      </c>
      <c r="B100" s="25" t="s">
        <v>178</v>
      </c>
      <c r="C100" s="26" t="s">
        <v>52</v>
      </c>
      <c r="D100" s="27">
        <v>3.19</v>
      </c>
      <c r="E100" s="35"/>
      <c r="F100" s="29">
        <f t="shared" si="11"/>
        <v>0</v>
      </c>
      <c r="G100" s="29">
        <f t="shared" si="15"/>
        <v>0</v>
      </c>
      <c r="H100" s="30">
        <f t="shared" si="13"/>
        <v>0</v>
      </c>
    </row>
    <row r="101" spans="1:8">
      <c r="A101" s="14">
        <v>8</v>
      </c>
      <c r="B101" s="15" t="s">
        <v>179</v>
      </c>
      <c r="C101" s="16"/>
      <c r="D101" s="16"/>
      <c r="E101" s="16"/>
      <c r="F101" s="17"/>
      <c r="G101" s="34">
        <f>G102</f>
        <v>0</v>
      </c>
      <c r="H101" s="30">
        <f t="shared" si="13"/>
        <v>0</v>
      </c>
    </row>
    <row r="102" spans="1:8">
      <c r="A102" s="19" t="s">
        <v>180</v>
      </c>
      <c r="B102" s="20" t="s">
        <v>179</v>
      </c>
      <c r="C102" s="21"/>
      <c r="D102" s="21"/>
      <c r="E102" s="21"/>
      <c r="F102" s="22"/>
      <c r="G102" s="31">
        <f>SUM(G103:G112)</f>
        <v>0</v>
      </c>
      <c r="H102" s="30">
        <f t="shared" si="13"/>
        <v>0</v>
      </c>
    </row>
    <row r="103" ht="22.5" spans="1:8">
      <c r="A103" s="24" t="s">
        <v>181</v>
      </c>
      <c r="B103" s="25" t="s">
        <v>182</v>
      </c>
      <c r="C103" s="26" t="s">
        <v>16</v>
      </c>
      <c r="D103" s="27">
        <v>4</v>
      </c>
      <c r="E103" s="32"/>
      <c r="F103" s="29">
        <f t="shared" si="11"/>
        <v>0</v>
      </c>
      <c r="G103" s="29">
        <f>D103*F103</f>
        <v>0</v>
      </c>
      <c r="H103" s="30">
        <f t="shared" si="13"/>
        <v>0</v>
      </c>
    </row>
    <row r="104" ht="22.5" spans="1:8">
      <c r="A104" s="24" t="s">
        <v>183</v>
      </c>
      <c r="B104" s="25" t="s">
        <v>184</v>
      </c>
      <c r="C104" s="26" t="s">
        <v>63</v>
      </c>
      <c r="D104" s="27">
        <v>7</v>
      </c>
      <c r="E104" s="32"/>
      <c r="F104" s="29">
        <f t="shared" si="11"/>
        <v>0</v>
      </c>
      <c r="G104" s="29">
        <f t="shared" ref="G104:G112" si="16">D104*F104</f>
        <v>0</v>
      </c>
      <c r="H104" s="30">
        <f t="shared" si="13"/>
        <v>0</v>
      </c>
    </row>
    <row r="105" ht="33.75" spans="1:8">
      <c r="A105" s="24" t="s">
        <v>185</v>
      </c>
      <c r="B105" s="25" t="s">
        <v>186</v>
      </c>
      <c r="C105" s="26" t="s">
        <v>63</v>
      </c>
      <c r="D105" s="27">
        <v>5</v>
      </c>
      <c r="E105" s="32"/>
      <c r="F105" s="29">
        <f t="shared" si="11"/>
        <v>0</v>
      </c>
      <c r="G105" s="29">
        <f t="shared" si="16"/>
        <v>0</v>
      </c>
      <c r="H105" s="30">
        <f t="shared" si="13"/>
        <v>0</v>
      </c>
    </row>
    <row r="106" ht="33.75" spans="1:8">
      <c r="A106" s="24" t="s">
        <v>187</v>
      </c>
      <c r="B106" s="25" t="s">
        <v>188</v>
      </c>
      <c r="C106" s="26" t="s">
        <v>63</v>
      </c>
      <c r="D106" s="27">
        <v>5</v>
      </c>
      <c r="E106" s="32"/>
      <c r="F106" s="29">
        <f t="shared" si="11"/>
        <v>0</v>
      </c>
      <c r="G106" s="29">
        <f t="shared" si="16"/>
        <v>0</v>
      </c>
      <c r="H106" s="30">
        <f t="shared" si="13"/>
        <v>0</v>
      </c>
    </row>
    <row r="107" ht="33.75" spans="1:8">
      <c r="A107" s="24" t="s">
        <v>189</v>
      </c>
      <c r="B107" s="25" t="s">
        <v>190</v>
      </c>
      <c r="C107" s="26" t="s">
        <v>63</v>
      </c>
      <c r="D107" s="27">
        <v>5</v>
      </c>
      <c r="E107" s="32"/>
      <c r="F107" s="29">
        <f t="shared" si="11"/>
        <v>0</v>
      </c>
      <c r="G107" s="29">
        <f t="shared" si="16"/>
        <v>0</v>
      </c>
      <c r="H107" s="30">
        <f t="shared" si="13"/>
        <v>0</v>
      </c>
    </row>
    <row r="108" ht="33.75" spans="1:8">
      <c r="A108" s="24" t="s">
        <v>191</v>
      </c>
      <c r="B108" s="25" t="s">
        <v>192</v>
      </c>
      <c r="C108" s="26" t="s">
        <v>63</v>
      </c>
      <c r="D108" s="27">
        <v>5</v>
      </c>
      <c r="E108" s="32"/>
      <c r="F108" s="29">
        <f t="shared" si="11"/>
        <v>0</v>
      </c>
      <c r="G108" s="29">
        <f t="shared" si="16"/>
        <v>0</v>
      </c>
      <c r="H108" s="30">
        <f t="shared" si="13"/>
        <v>0</v>
      </c>
    </row>
    <row r="109" ht="33.75" spans="1:8">
      <c r="A109" s="24" t="s">
        <v>193</v>
      </c>
      <c r="B109" s="25" t="s">
        <v>69</v>
      </c>
      <c r="C109" s="26" t="s">
        <v>63</v>
      </c>
      <c r="D109" s="27">
        <v>10</v>
      </c>
      <c r="E109" s="32"/>
      <c r="F109" s="29">
        <f t="shared" si="11"/>
        <v>0</v>
      </c>
      <c r="G109" s="29">
        <f t="shared" si="16"/>
        <v>0</v>
      </c>
      <c r="H109" s="30">
        <f t="shared" si="13"/>
        <v>0</v>
      </c>
    </row>
    <row r="110" ht="22.5" spans="1:8">
      <c r="A110" s="24" t="s">
        <v>194</v>
      </c>
      <c r="B110" s="25" t="s">
        <v>195</v>
      </c>
      <c r="C110" s="26" t="s">
        <v>23</v>
      </c>
      <c r="D110" s="27">
        <v>3</v>
      </c>
      <c r="E110" s="32"/>
      <c r="F110" s="29">
        <f t="shared" si="11"/>
        <v>0</v>
      </c>
      <c r="G110" s="29">
        <f t="shared" si="16"/>
        <v>0</v>
      </c>
      <c r="H110" s="30">
        <f t="shared" si="13"/>
        <v>0</v>
      </c>
    </row>
    <row r="111" ht="22.5" spans="1:8">
      <c r="A111" s="24" t="s">
        <v>196</v>
      </c>
      <c r="B111" s="25" t="s">
        <v>197</v>
      </c>
      <c r="C111" s="26" t="s">
        <v>63</v>
      </c>
      <c r="D111" s="27">
        <v>1</v>
      </c>
      <c r="E111" s="32"/>
      <c r="F111" s="29">
        <f t="shared" si="11"/>
        <v>0</v>
      </c>
      <c r="G111" s="29">
        <f t="shared" si="16"/>
        <v>0</v>
      </c>
      <c r="H111" s="30">
        <f t="shared" si="13"/>
        <v>0</v>
      </c>
    </row>
    <row r="112" ht="22.5" spans="1:8">
      <c r="A112" s="24" t="s">
        <v>198</v>
      </c>
      <c r="B112" s="25" t="s">
        <v>199</v>
      </c>
      <c r="C112" s="26" t="s">
        <v>23</v>
      </c>
      <c r="D112" s="27">
        <v>1</v>
      </c>
      <c r="E112" s="32"/>
      <c r="F112" s="29">
        <f t="shared" si="11"/>
        <v>0</v>
      </c>
      <c r="G112" s="29">
        <f t="shared" si="16"/>
        <v>0</v>
      </c>
      <c r="H112" s="30">
        <f t="shared" si="13"/>
        <v>0</v>
      </c>
    </row>
    <row r="113" s="4" customFormat="1" spans="1:8">
      <c r="A113" s="43" t="s">
        <v>200</v>
      </c>
      <c r="B113" s="43"/>
      <c r="C113" s="43"/>
      <c r="D113" s="43"/>
      <c r="E113" s="43"/>
      <c r="F113" s="43"/>
      <c r="G113" s="44">
        <f>SUM(G101,G90,G85,G78,G63,G39,G22,G6)</f>
        <v>0</v>
      </c>
      <c r="H113" s="30">
        <f t="shared" si="13"/>
        <v>0</v>
      </c>
    </row>
    <row r="117" spans="1:7">
      <c r="A117" s="45" t="s">
        <v>201</v>
      </c>
      <c r="B117" s="45"/>
      <c r="D117" s="45" t="s">
        <v>202</v>
      </c>
      <c r="E117" s="45"/>
      <c r="F117" s="45"/>
      <c r="G117" s="45"/>
    </row>
  </sheetData>
  <sheetProtection password="8147" sheet="1" selectLockedCells="1" objects="1"/>
  <mergeCells count="28">
    <mergeCell ref="A1:G1"/>
    <mergeCell ref="A2:G2"/>
    <mergeCell ref="A3:G3"/>
    <mergeCell ref="A4:E4"/>
    <mergeCell ref="B6:F6"/>
    <mergeCell ref="B7:F7"/>
    <mergeCell ref="B13:F13"/>
    <mergeCell ref="B22:F22"/>
    <mergeCell ref="B23:F23"/>
    <mergeCell ref="B28:F28"/>
    <mergeCell ref="B39:F39"/>
    <mergeCell ref="B40:F40"/>
    <mergeCell ref="B48:F48"/>
    <mergeCell ref="B63:F63"/>
    <mergeCell ref="B64:F64"/>
    <mergeCell ref="B71:F71"/>
    <mergeCell ref="B78:F78"/>
    <mergeCell ref="B79:F79"/>
    <mergeCell ref="B85:F85"/>
    <mergeCell ref="B86:F86"/>
    <mergeCell ref="B87:F87"/>
    <mergeCell ref="B90:F90"/>
    <mergeCell ref="B91:F91"/>
    <mergeCell ref="B101:F101"/>
    <mergeCell ref="B102:F102"/>
    <mergeCell ref="A113:F113"/>
    <mergeCell ref="A117:B117"/>
    <mergeCell ref="D117:G11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Ronaldo</cp:lastModifiedBy>
  <dcterms:created xsi:type="dcterms:W3CDTF">2019-11-29T13:44:00Z</dcterms:created>
  <dcterms:modified xsi:type="dcterms:W3CDTF">2019-11-29T19:50:54Z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1046-11.2.0.9052</vt:lpwstr>
  </property>
</Properties>
</file>